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0140" windowHeight="6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<sst xmlns="http://schemas.openxmlformats.org/spreadsheetml/2006/main" count="314" uniqueCount="256">
  <si>
    <t>Platz</t>
  </si>
  <si>
    <t>Name</t>
  </si>
  <si>
    <t>Vorname</t>
  </si>
  <si>
    <t>Jg.</t>
  </si>
  <si>
    <t>Verein</t>
  </si>
  <si>
    <t>Wegberg</t>
  </si>
  <si>
    <t>Eschweiler</t>
  </si>
  <si>
    <t>Titz</t>
  </si>
  <si>
    <t>Parelloop</t>
  </si>
  <si>
    <t>Eupen</t>
  </si>
  <si>
    <t>Alsdorf</t>
  </si>
  <si>
    <t>Kelmis</t>
  </si>
  <si>
    <t>Landgraaf</t>
  </si>
  <si>
    <t>Huchem-Stammeln</t>
  </si>
  <si>
    <t>Mützenich</t>
  </si>
  <si>
    <t>Konzen</t>
  </si>
  <si>
    <t>Derichsweiler</t>
  </si>
  <si>
    <t>Rohren</t>
  </si>
  <si>
    <t>Herzogenrath</t>
  </si>
  <si>
    <t>Hahn</t>
  </si>
  <si>
    <t>Vossenack</t>
  </si>
  <si>
    <t>Roetgen</t>
  </si>
  <si>
    <t>Eicherscheid</t>
  </si>
  <si>
    <t>Obermaubach</t>
  </si>
  <si>
    <t>Birkesdorf</t>
  </si>
  <si>
    <t>Dürwiß</t>
  </si>
  <si>
    <t>Bütgenbach</t>
  </si>
  <si>
    <t>Unterbruch</t>
  </si>
  <si>
    <t>Hambach</t>
  </si>
  <si>
    <t>MC Eschweiler</t>
  </si>
  <si>
    <t>Dürener TV</t>
  </si>
  <si>
    <t>Würselen</t>
  </si>
  <si>
    <t>Arnoldsweiler</t>
  </si>
  <si>
    <t>STAP Heerlen</t>
  </si>
  <si>
    <t>Gillrath</t>
  </si>
  <si>
    <t>Rursee</t>
  </si>
  <si>
    <t>Hückelhoven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</si>
  <si>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</si>
  <si>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</si>
  <si>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</si>
  <si>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</si>
  <si>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</si>
  <si>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</si>
  <si>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</si>
  <si>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Lemmens</t>
  </si>
  <si>
    <t>Gerrie</t>
  </si>
  <si>
    <t>S.T.A.P.</t>
  </si>
  <si>
    <t>Offermann</t>
  </si>
  <si>
    <t>Daniel</t>
  </si>
  <si>
    <t>FC Bütgenbach</t>
  </si>
  <si>
    <t>Mertens</t>
  </si>
  <si>
    <t>Jürgen</t>
  </si>
  <si>
    <t>LAC Eupen</t>
  </si>
  <si>
    <t>Brandenburg</t>
  </si>
  <si>
    <t>Elmar</t>
  </si>
  <si>
    <t>TV-Kalterherberg</t>
  </si>
  <si>
    <t>HENSGENS</t>
  </si>
  <si>
    <t xml:space="preserve"> Jos</t>
  </si>
  <si>
    <t>Eys -NL</t>
  </si>
  <si>
    <t>Grewe</t>
  </si>
  <si>
    <t>Christian</t>
  </si>
  <si>
    <t>LT Rurdorf</t>
  </si>
  <si>
    <t>Wijnands</t>
  </si>
  <si>
    <t>Hub</t>
  </si>
  <si>
    <t>Zoladz Gruppe</t>
  </si>
  <si>
    <t>Hilgers</t>
  </si>
  <si>
    <t>Dieter</t>
  </si>
  <si>
    <t>VfR Unterbruch LG</t>
  </si>
  <si>
    <t>Vise</t>
  </si>
  <si>
    <t>Romain</t>
  </si>
  <si>
    <t>Franssen</t>
  </si>
  <si>
    <t>Martin</t>
  </si>
  <si>
    <t>Greven</t>
  </si>
  <si>
    <t>Knauf</t>
  </si>
  <si>
    <t>Albert</t>
  </si>
  <si>
    <t>LG Mützenich</t>
  </si>
  <si>
    <t xml:space="preserve">Rossbruch </t>
  </si>
  <si>
    <t>Roland</t>
  </si>
  <si>
    <t>LAC Mausbach</t>
  </si>
  <si>
    <t xml:space="preserve">Forst </t>
  </si>
  <si>
    <t>Peter</t>
  </si>
  <si>
    <t>TV Huchem - Stammeln</t>
  </si>
  <si>
    <t>Deceuninck</t>
  </si>
  <si>
    <t>STB</t>
  </si>
  <si>
    <t>Wolfgang</t>
  </si>
  <si>
    <t>Holzweiler</t>
  </si>
  <si>
    <t>Rainer</t>
  </si>
  <si>
    <t>LAC  Mausbach</t>
  </si>
  <si>
    <t>Ralf</t>
  </si>
  <si>
    <t>DJK Elmar Kohlscheid</t>
  </si>
  <si>
    <t>Mlynski-Wiese</t>
  </si>
  <si>
    <t>Alexander</t>
  </si>
  <si>
    <t>TV Roetgen</t>
  </si>
  <si>
    <t>Decroupet</t>
  </si>
  <si>
    <t>Luc</t>
  </si>
  <si>
    <t>ERT Kelmis</t>
  </si>
  <si>
    <t>Schaum</t>
  </si>
  <si>
    <t>Kein Verein</t>
  </si>
  <si>
    <t>Schwarz</t>
  </si>
  <si>
    <t>Hans-Jürgen</t>
  </si>
  <si>
    <t>Wynands</t>
  </si>
  <si>
    <t>Alemannia Aachen</t>
  </si>
  <si>
    <t>Reiner</t>
  </si>
  <si>
    <t>DJK Herzogenrath</t>
  </si>
  <si>
    <t>TUS-MECHERNICH</t>
  </si>
  <si>
    <t xml:space="preserve">Hamaekers </t>
  </si>
  <si>
    <t>Mark</t>
  </si>
  <si>
    <t>ohne</t>
  </si>
  <si>
    <t xml:space="preserve">Greif </t>
  </si>
  <si>
    <t>Uwe</t>
  </si>
  <si>
    <t>Dürener TV 1847</t>
  </si>
  <si>
    <t>Gil-Ricart</t>
  </si>
  <si>
    <t>Javier</t>
  </si>
  <si>
    <t>TV Huchem-Stammeln</t>
  </si>
  <si>
    <t>E.R.T.K. Kelmis</t>
  </si>
  <si>
    <t>TV Birkesdorf</t>
  </si>
  <si>
    <t>Scholl</t>
  </si>
  <si>
    <t>Keus</t>
  </si>
  <si>
    <t>Patrick</t>
  </si>
  <si>
    <t>SC Bütgenbach</t>
  </si>
  <si>
    <t>LG Ameln-Linnich</t>
  </si>
  <si>
    <t>Winter</t>
  </si>
  <si>
    <t>Stefan</t>
  </si>
  <si>
    <t>SC Komet Steckenborn</t>
  </si>
  <si>
    <t>Edgar</t>
  </si>
  <si>
    <t>DJK Armada Würselen</t>
  </si>
  <si>
    <t>Reinartz</t>
  </si>
  <si>
    <t>Norbert</t>
  </si>
  <si>
    <t>Kindel</t>
  </si>
  <si>
    <t>Lauftreff Inde Hahn</t>
  </si>
  <si>
    <t>Thoma</t>
  </si>
  <si>
    <t>Theissen</t>
  </si>
  <si>
    <t>Markus</t>
  </si>
  <si>
    <t>Löhr</t>
  </si>
  <si>
    <t>Dirk</t>
  </si>
  <si>
    <t>Parelloop Runners</t>
  </si>
  <si>
    <t>Alder</t>
  </si>
  <si>
    <t>Karl-Heinz</t>
  </si>
  <si>
    <t>Germania07Dürwiss</t>
  </si>
  <si>
    <t>Ulrich</t>
  </si>
  <si>
    <t>Dürener Turnverein 1847 e.V.</t>
  </si>
  <si>
    <t>Zöll</t>
  </si>
  <si>
    <t>Axel</t>
  </si>
  <si>
    <t>ohne Verein</t>
  </si>
  <si>
    <t>Wunderlich</t>
  </si>
  <si>
    <t>Hermaann-J</t>
  </si>
  <si>
    <t>TV Arnoldsweiler</t>
  </si>
  <si>
    <t>Raphael</t>
  </si>
  <si>
    <t>Herma</t>
  </si>
  <si>
    <t>Szakowski</t>
  </si>
  <si>
    <t>LF Nidegger</t>
  </si>
  <si>
    <t>Oepen</t>
  </si>
  <si>
    <t>Last</t>
  </si>
  <si>
    <t>Speck</t>
  </si>
  <si>
    <t xml:space="preserve"> Luc</t>
  </si>
  <si>
    <t xml:space="preserve">Piep </t>
  </si>
  <si>
    <t>René</t>
  </si>
  <si>
    <t xml:space="preserve">LATZ </t>
  </si>
  <si>
    <t>Kühl</t>
  </si>
  <si>
    <t>Udo</t>
  </si>
  <si>
    <t xml:space="preserve">Pommee </t>
  </si>
  <si>
    <t>Andreas</t>
  </si>
  <si>
    <t xml:space="preserve">Rosewich </t>
  </si>
  <si>
    <t>Joachim</t>
  </si>
  <si>
    <t>Germania Vossenack</t>
  </si>
  <si>
    <t>Bouge</t>
  </si>
  <si>
    <t>Frank</t>
  </si>
  <si>
    <t>www.dieAbartigen.de</t>
  </si>
  <si>
    <t>von der Stein</t>
  </si>
  <si>
    <t>Christoph</t>
  </si>
  <si>
    <t>Aachener TG 1862</t>
  </si>
  <si>
    <t>Duteweerd</t>
  </si>
  <si>
    <t>Jos</t>
  </si>
  <si>
    <t>DLC Aachen</t>
  </si>
  <si>
    <t>SC Myhl LA</t>
  </si>
  <si>
    <t>Spykers</t>
  </si>
  <si>
    <t>Manfred</t>
  </si>
  <si>
    <t>Stawinoga</t>
  </si>
  <si>
    <t>Funtriators Aachen</t>
  </si>
  <si>
    <t>Stein</t>
  </si>
  <si>
    <t>Alemania Aachen</t>
  </si>
  <si>
    <t>Bartz</t>
  </si>
  <si>
    <t>Wilden Reiner</t>
  </si>
  <si>
    <t>TUS Schmidt</t>
  </si>
  <si>
    <t>Bischoff</t>
  </si>
  <si>
    <t>Rolf-Achim</t>
  </si>
  <si>
    <t>Ziegert</t>
  </si>
  <si>
    <t>LTD Köln=Dellbrück</t>
  </si>
  <si>
    <t>Effertz, Norbert</t>
  </si>
  <si>
    <t>SC Delphin Eschweiler</t>
  </si>
  <si>
    <t>Küpper</t>
  </si>
  <si>
    <t>Lukas</t>
  </si>
  <si>
    <t>van Haaren</t>
  </si>
  <si>
    <t>Cor</t>
  </si>
  <si>
    <t>STAP BRUNSSUM</t>
  </si>
  <si>
    <t>Ant</t>
  </si>
  <si>
    <t>Velraeds</t>
  </si>
  <si>
    <t xml:space="preserve">Marcel </t>
  </si>
  <si>
    <t>12-07-1963</t>
  </si>
  <si>
    <t>STAP</t>
  </si>
  <si>
    <t>Förster</t>
  </si>
  <si>
    <t>Monschau</t>
  </si>
  <si>
    <t>Schneider Herbert</t>
  </si>
  <si>
    <t>BSG FZ Jülich</t>
  </si>
  <si>
    <t>Kraus Dieter</t>
  </si>
  <si>
    <t>Hamich Runners e.V.</t>
  </si>
  <si>
    <t>Grigo, Helge</t>
  </si>
  <si>
    <t>TV Konzen</t>
  </si>
  <si>
    <t>Klug, Michael</t>
  </si>
  <si>
    <t>LG Eifel-Runners</t>
  </si>
  <si>
    <t xml:space="preserve">Nüttgens </t>
  </si>
  <si>
    <t xml:space="preserve">Ralf </t>
  </si>
  <si>
    <t xml:space="preserve">DJK Frankenberg Aachen </t>
  </si>
  <si>
    <t>Fickers</t>
  </si>
  <si>
    <t xml:space="preserve">Breuer </t>
  </si>
  <si>
    <t xml:space="preserve">Guido </t>
  </si>
  <si>
    <t xml:space="preserve"> </t>
  </si>
  <si>
    <t xml:space="preserve">Bosch </t>
  </si>
  <si>
    <t xml:space="preserve">John </t>
  </si>
  <si>
    <t xml:space="preserve">Atletiek Maastricht </t>
  </si>
  <si>
    <t>Schneidereit</t>
  </si>
  <si>
    <t>Günter</t>
  </si>
  <si>
    <t>TriTeam TuS 1908 Schleiden</t>
  </si>
  <si>
    <t>Siemes, Frank</t>
  </si>
  <si>
    <t>Büchel Jürgen</t>
  </si>
  <si>
    <t>Pischel, Hans-Günter</t>
  </si>
  <si>
    <t>Staubwolke Strauch</t>
  </si>
  <si>
    <t>Schmitz Thomas</t>
  </si>
  <si>
    <t>Coenen, Ralf</t>
  </si>
  <si>
    <t xml:space="preserve">Duffhauss </t>
  </si>
  <si>
    <t xml:space="preserve">Uli </t>
  </si>
  <si>
    <t xml:space="preserve">Aachener TG </t>
  </si>
  <si>
    <t xml:space="preserve">Lürken Franz-Josef </t>
  </si>
  <si>
    <t xml:space="preserve">Germania Dürwiß    </t>
  </si>
  <si>
    <t>Birmanns, Georg</t>
  </si>
  <si>
    <t>MZ</t>
  </si>
  <si>
    <t>Schoenen Jürgen</t>
  </si>
  <si>
    <t>Germania 07 Dürwiß</t>
  </si>
  <si>
    <t>Wilden, Wolfgang</t>
  </si>
  <si>
    <t>Roob, Wolfgang</t>
  </si>
  <si>
    <t>LSG Eschweiler</t>
  </si>
  <si>
    <t>Heinrich</t>
  </si>
  <si>
    <t>Paulussen</t>
  </si>
  <si>
    <t>Michael</t>
  </si>
  <si>
    <t>Bey</t>
  </si>
  <si>
    <t xml:space="preserve"> Michael</t>
  </si>
  <si>
    <t>Lüttgen</t>
  </si>
  <si>
    <t>RSC Stockheim</t>
  </si>
  <si>
    <t>Riksen</t>
  </si>
  <si>
    <t>Rob</t>
  </si>
  <si>
    <t>Heitzer</t>
  </si>
  <si>
    <t>Eric</t>
  </si>
  <si>
    <t>Großnick</t>
  </si>
  <si>
    <t>Borchert</t>
  </si>
  <si>
    <t>Papenfuß Guido</t>
  </si>
  <si>
    <t>LG RWE Power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</si>
</sst>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1"/>
      <name val="Arial"/>
      <family val="2"/>
    </font>
    <font>
      <b/>
      <sz val="11"/>
      <color indexed="56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top" textRotation="180"/>
    </xf>
    <xf numFmtId="0" fontId="2" fillId="0" borderId="0" xfId="0" applyFont="1" applyAlignment="1">
      <alignment horizontal="center" vertical="top" textRotation="180"/>
    </xf>
    <xf numFmtId="0" fontId="1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2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>
      <alignment/>
    </xf>
    <xf numFmtId="21" fontId="4" fillId="0" borderId="0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3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0"/>
  <sheetViews>
    <sheetView tabSelected="1" workbookViewId="0" topLeftCell="A1">
      <selection activeCell="C3" sqref="C3"/>
    </sheetView>
  </sheetViews>
  <sheetFormatPr defaultColWidth="11.421875" defaultRowHeight="12.75"/>
  <cols>
    <col min="1" max="1" width="4.7109375" style="0" customWidth="1"/>
    <col min="4" max="4" width="4.7109375" style="0" customWidth="1"/>
    <col min="6" max="39" width="3.140625" style="0" customWidth="1"/>
    <col min="40" max="42" width="4.7109375" style="0" customWidth="1"/>
  </cols>
  <sheetData>
    <row r="1" spans="1:44" s="3" customFormat="1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" t="s">
        <v>43</v>
      </c>
    </row>
    <row r="2" spans="1:46" s="4" customFormat="1" ht="12.75" customHeight="1">
      <c r="A2" s="5">
        <v>1</v>
      </c>
      <c r="B2" s="36" t="s">
        <v>44</v>
      </c>
      <c r="C2" s="9" t="s">
        <v>45</v>
      </c>
      <c r="D2" s="30">
        <v>66</v>
      </c>
      <c r="E2" s="29" t="s">
        <v>46</v>
      </c>
      <c r="F2" s="4">
        <v>48</v>
      </c>
      <c r="G2" s="4">
        <v>50</v>
      </c>
      <c r="J2" s="7">
        <v>48</v>
      </c>
      <c r="K2" s="4">
        <v>49</v>
      </c>
      <c r="L2" s="7">
        <v>50</v>
      </c>
      <c r="M2" s="4">
        <v>50</v>
      </c>
      <c r="P2" s="4">
        <v>50</v>
      </c>
      <c r="T2" s="4">
        <v>50</v>
      </c>
      <c r="U2" s="4">
        <v>50</v>
      </c>
      <c r="W2" s="4">
        <v>50</v>
      </c>
      <c r="X2" s="4">
        <v>50</v>
      </c>
      <c r="Z2" s="4">
        <v>8</v>
      </c>
      <c r="AA2" s="4">
        <v>29</v>
      </c>
      <c r="AC2" s="4">
        <v>49</v>
      </c>
      <c r="AD2" s="4">
        <v>50</v>
      </c>
      <c r="AE2" s="4">
        <v>50</v>
      </c>
      <c r="AI2" s="4">
        <v>47</v>
      </c>
      <c r="AJ2" s="4">
        <v>50</v>
      </c>
      <c r="AK2" s="4">
        <v>50</v>
      </c>
      <c r="AL2" s="4">
        <v>49</v>
      </c>
      <c r="AM2" s="4">
        <v>50</v>
      </c>
      <c r="AN2" s="9">
        <f aca="true" t="shared" si="0" ref="AN2:AN50">SUM(F2:AM2)</f>
        <v>977</v>
      </c>
      <c r="AO2" s="4">
        <f aca="true" t="shared" si="1" ref="AO2:AO50">(COUNT(F2:AM2))</f>
        <v>21</v>
      </c>
      <c r="AP2" s="4">
        <f aca="true" t="shared" si="2" ref="AP2:AP10">IF(COUNT(F2:AM2)&gt;0,LARGE(F2:AM2,1),0)+IF(COUNT(F2:AM2)&gt;1,LARGE(F2:AM2,2),0)+IF(COUNT(F2:AM2)&gt;2,LARGE(F2:AM2,3),0)+IF(COUNT(F2:AM2)&gt;3,LARGE(F2:AM2,4),0)+IF(COUNT(F2:AM2)&gt;4,LARGE(F2:AM2,5),0)+IF(COUNT(F2:AM2)&gt;5,LARGE(F2:AM2,6),0)+IF(COUNT(F2:AM2)&gt;6,LARGE(F2:AM2,7),0)+IF(COUNT(F2:AM2)&gt;7,LARGE(F2:AM2,8),0)+IF(COUNT(F2:AM2)&gt;8,LARGE(F2:AM2,9),0)+IF(COUNT(F2:AM2)&gt;9,LARGE(F2:AM2,10),0)+IF(COUNT(F2:AM2)&gt;10,LARGE(F2:AM2,11),0)+IF(COUNT(F2:AM2)&gt;11,LARGE(F2:AM2,12),0)+IF(COUNT(F2:AM2)&gt;12,LARGE(F2:AM2,13),0)+IF(COUNT(F2:AM2)&gt;13,LARGE(F2:AM2,14),0)+IF(COUNT(F2:AM2)&gt;14,LARGE(F2:AM2,15),0)</f>
        <v>748</v>
      </c>
      <c r="AQ2" s="17">
        <f aca="true" t="shared" si="3" ref="AQ2:AQ50">IF(COUNT(F2:AM2)&lt;22,IF(COUNT(F2:AM2)&gt;14,(COUNT(F2:AM2)-15),0)*20,120)</f>
        <v>120</v>
      </c>
      <c r="AR2" s="28">
        <f aca="true" t="shared" si="4" ref="AR2:AR50">AP2+AQ2</f>
        <v>868</v>
      </c>
      <c r="AS2" s="17" t="str">
        <f aca="true" t="shared" si="5" ref="AS2:AS21">B2</f>
        <v>Lemmens</v>
      </c>
      <c r="AT2" s="18">
        <f aca="true" t="shared" si="6" ref="AT2:AT22">A2</f>
        <v>1</v>
      </c>
    </row>
    <row r="3" spans="1:46" s="4" customFormat="1" ht="15">
      <c r="A3" s="5">
        <v>2</v>
      </c>
      <c r="B3" s="9" t="s">
        <v>50</v>
      </c>
      <c r="C3" s="9" t="s">
        <v>51</v>
      </c>
      <c r="D3" s="6">
        <v>64</v>
      </c>
      <c r="E3" s="4" t="s">
        <v>52</v>
      </c>
      <c r="F3" s="4">
        <v>43</v>
      </c>
      <c r="G3" s="4">
        <v>46</v>
      </c>
      <c r="H3" s="4">
        <v>44</v>
      </c>
      <c r="J3" s="7">
        <v>41</v>
      </c>
      <c r="L3" s="7">
        <v>47</v>
      </c>
      <c r="O3" s="8">
        <v>48</v>
      </c>
      <c r="P3" s="4">
        <v>49</v>
      </c>
      <c r="R3" s="4">
        <v>48</v>
      </c>
      <c r="S3" s="4">
        <v>48</v>
      </c>
      <c r="T3" s="4">
        <v>49</v>
      </c>
      <c r="U3" s="4">
        <v>49</v>
      </c>
      <c r="V3" s="4">
        <v>49</v>
      </c>
      <c r="W3" s="4">
        <v>49</v>
      </c>
      <c r="Z3" s="4">
        <v>40</v>
      </c>
      <c r="AA3" s="4">
        <v>37</v>
      </c>
      <c r="AC3" s="4">
        <v>48</v>
      </c>
      <c r="AD3" s="4">
        <v>48</v>
      </c>
      <c r="AE3" s="4">
        <v>48</v>
      </c>
      <c r="AF3" s="4">
        <v>50</v>
      </c>
      <c r="AG3" s="4">
        <v>49</v>
      </c>
      <c r="AH3" s="4">
        <v>47</v>
      </c>
      <c r="AL3" s="4">
        <v>47</v>
      </c>
      <c r="AM3" s="4">
        <v>46</v>
      </c>
      <c r="AN3" s="9">
        <f t="shared" si="0"/>
        <v>1070</v>
      </c>
      <c r="AO3" s="4">
        <f t="shared" si="1"/>
        <v>23</v>
      </c>
      <c r="AP3" s="4">
        <f t="shared" si="2"/>
        <v>726</v>
      </c>
      <c r="AQ3" s="17">
        <f t="shared" si="3"/>
        <v>120</v>
      </c>
      <c r="AR3" s="28">
        <f t="shared" si="4"/>
        <v>846</v>
      </c>
      <c r="AS3" s="17" t="str">
        <f t="shared" si="5"/>
        <v>Mertens</v>
      </c>
      <c r="AT3" s="18">
        <f t="shared" si="6"/>
        <v>2</v>
      </c>
    </row>
    <row r="4" spans="1:46" s="4" customFormat="1" ht="15">
      <c r="A4" s="5">
        <v>3</v>
      </c>
      <c r="B4" s="36" t="s">
        <v>47</v>
      </c>
      <c r="C4" s="9" t="s">
        <v>48</v>
      </c>
      <c r="D4" s="30">
        <v>66</v>
      </c>
      <c r="E4" s="29" t="s">
        <v>49</v>
      </c>
      <c r="F4" s="4">
        <v>45</v>
      </c>
      <c r="G4" s="4">
        <v>48</v>
      </c>
      <c r="H4" s="4">
        <v>46</v>
      </c>
      <c r="J4" s="7">
        <v>43</v>
      </c>
      <c r="M4" s="7">
        <v>46</v>
      </c>
      <c r="O4" s="9">
        <v>48</v>
      </c>
      <c r="P4" s="7">
        <v>48</v>
      </c>
      <c r="R4" s="4">
        <v>49</v>
      </c>
      <c r="U4" s="4">
        <v>48</v>
      </c>
      <c r="V4" s="4">
        <v>50</v>
      </c>
      <c r="X4" s="4">
        <v>47</v>
      </c>
      <c r="Z4" s="4">
        <v>41</v>
      </c>
      <c r="AA4" s="4">
        <v>22</v>
      </c>
      <c r="AB4" s="4">
        <v>48</v>
      </c>
      <c r="AC4" s="7">
        <v>49</v>
      </c>
      <c r="AE4" s="4">
        <v>46</v>
      </c>
      <c r="AF4" s="4">
        <v>48</v>
      </c>
      <c r="AG4" s="4">
        <v>48</v>
      </c>
      <c r="AI4" s="4">
        <v>44</v>
      </c>
      <c r="AJ4" s="7">
        <v>39</v>
      </c>
      <c r="AK4" s="7">
        <v>49</v>
      </c>
      <c r="AN4" s="9">
        <f t="shared" si="0"/>
        <v>952</v>
      </c>
      <c r="AO4" s="4">
        <f t="shared" si="1"/>
        <v>21</v>
      </c>
      <c r="AP4" s="4">
        <f t="shared" si="2"/>
        <v>718</v>
      </c>
      <c r="AQ4" s="17">
        <f t="shared" si="3"/>
        <v>120</v>
      </c>
      <c r="AR4" s="28">
        <f t="shared" si="4"/>
        <v>838</v>
      </c>
      <c r="AS4" s="17" t="str">
        <f t="shared" si="5"/>
        <v>Offermann</v>
      </c>
      <c r="AT4" s="18">
        <f t="shared" si="6"/>
        <v>3</v>
      </c>
    </row>
    <row r="5" spans="1:46" s="4" customFormat="1" ht="15">
      <c r="A5" s="5">
        <v>4</v>
      </c>
      <c r="B5" s="9" t="s">
        <v>73</v>
      </c>
      <c r="C5" s="9" t="s">
        <v>74</v>
      </c>
      <c r="D5" s="6">
        <v>64</v>
      </c>
      <c r="E5" s="4" t="s">
        <v>75</v>
      </c>
      <c r="F5" s="7">
        <v>30</v>
      </c>
      <c r="H5" s="4">
        <v>28</v>
      </c>
      <c r="J5" s="7">
        <v>13</v>
      </c>
      <c r="K5" s="4">
        <v>34</v>
      </c>
      <c r="M5" s="7">
        <v>38</v>
      </c>
      <c r="N5" s="4">
        <v>37</v>
      </c>
      <c r="P5" s="7">
        <v>43</v>
      </c>
      <c r="Q5" s="4">
        <v>45</v>
      </c>
      <c r="R5" s="4">
        <v>38</v>
      </c>
      <c r="S5" s="7">
        <v>40</v>
      </c>
      <c r="T5" s="4">
        <v>47</v>
      </c>
      <c r="U5" s="4">
        <v>42</v>
      </c>
      <c r="W5" s="7">
        <v>43</v>
      </c>
      <c r="Y5" s="4">
        <v>49</v>
      </c>
      <c r="AB5" s="4">
        <v>47</v>
      </c>
      <c r="AC5" s="7">
        <v>48</v>
      </c>
      <c r="AE5" s="4">
        <v>40</v>
      </c>
      <c r="AF5" s="4">
        <v>44</v>
      </c>
      <c r="AG5" s="4">
        <v>47</v>
      </c>
      <c r="AI5" s="4">
        <v>41</v>
      </c>
      <c r="AJ5" s="4">
        <v>47</v>
      </c>
      <c r="AK5" s="7">
        <v>43</v>
      </c>
      <c r="AL5" s="4">
        <v>46</v>
      </c>
      <c r="AM5" s="4">
        <v>42</v>
      </c>
      <c r="AN5" s="9">
        <f t="shared" si="0"/>
        <v>972</v>
      </c>
      <c r="AO5" s="4">
        <f t="shared" si="1"/>
        <v>24</v>
      </c>
      <c r="AP5" s="4">
        <f t="shared" si="2"/>
        <v>674</v>
      </c>
      <c r="AQ5" s="17">
        <f t="shared" si="3"/>
        <v>120</v>
      </c>
      <c r="AR5" s="28">
        <f t="shared" si="4"/>
        <v>794</v>
      </c>
      <c r="AS5" s="17" t="str">
        <f t="shared" si="5"/>
        <v>Knauf</v>
      </c>
      <c r="AT5" s="18">
        <f t="shared" si="6"/>
        <v>4</v>
      </c>
    </row>
    <row r="6" spans="1:46" s="4" customFormat="1" ht="15">
      <c r="A6" s="5">
        <v>5</v>
      </c>
      <c r="B6" s="9" t="s">
        <v>53</v>
      </c>
      <c r="C6" s="9" t="s">
        <v>54</v>
      </c>
      <c r="D6" s="6">
        <v>65</v>
      </c>
      <c r="E6" s="4" t="s">
        <v>55</v>
      </c>
      <c r="G6" s="4">
        <v>43</v>
      </c>
      <c r="J6" s="7">
        <v>25</v>
      </c>
      <c r="K6" s="4">
        <v>39</v>
      </c>
      <c r="L6" s="7">
        <v>35</v>
      </c>
      <c r="M6" s="7">
        <v>39</v>
      </c>
      <c r="N6" s="4">
        <v>24</v>
      </c>
      <c r="O6" s="8">
        <v>42</v>
      </c>
      <c r="P6" s="7">
        <v>45</v>
      </c>
      <c r="R6" s="4">
        <v>43</v>
      </c>
      <c r="S6" s="4">
        <v>42</v>
      </c>
      <c r="T6" s="7">
        <v>41</v>
      </c>
      <c r="U6" s="4">
        <v>43</v>
      </c>
      <c r="V6" s="4">
        <v>47</v>
      </c>
      <c r="W6" s="4">
        <v>48</v>
      </c>
      <c r="X6" s="4">
        <v>42</v>
      </c>
      <c r="Y6" s="4">
        <v>48</v>
      </c>
      <c r="Z6" s="4">
        <v>30</v>
      </c>
      <c r="AA6" s="4">
        <v>3</v>
      </c>
      <c r="AC6" s="7">
        <v>44</v>
      </c>
      <c r="AG6" s="4">
        <v>45</v>
      </c>
      <c r="AH6" s="4">
        <v>41</v>
      </c>
      <c r="AI6" s="4">
        <v>42</v>
      </c>
      <c r="AN6" s="9">
        <f t="shared" si="0"/>
        <v>851</v>
      </c>
      <c r="AO6" s="4">
        <f t="shared" si="1"/>
        <v>22</v>
      </c>
      <c r="AP6" s="4">
        <f t="shared" si="2"/>
        <v>656</v>
      </c>
      <c r="AQ6" s="17">
        <f t="shared" si="3"/>
        <v>120</v>
      </c>
      <c r="AR6" s="28">
        <f t="shared" si="4"/>
        <v>776</v>
      </c>
      <c r="AS6" s="17" t="str">
        <f t="shared" si="5"/>
        <v>Brandenburg</v>
      </c>
      <c r="AT6" s="18">
        <f t="shared" si="6"/>
        <v>5</v>
      </c>
    </row>
    <row r="7" spans="1:46" s="4" customFormat="1" ht="15">
      <c r="A7" s="5">
        <v>6</v>
      </c>
      <c r="B7" s="9" t="s">
        <v>65</v>
      </c>
      <c r="C7" s="9" t="s">
        <v>66</v>
      </c>
      <c r="D7" s="6">
        <v>63</v>
      </c>
      <c r="E7" s="29" t="s">
        <v>67</v>
      </c>
      <c r="G7" s="4">
        <v>1</v>
      </c>
      <c r="H7" s="4">
        <v>14</v>
      </c>
      <c r="J7" s="4">
        <v>31</v>
      </c>
      <c r="K7" s="4">
        <v>6</v>
      </c>
      <c r="L7" s="4">
        <v>48</v>
      </c>
      <c r="M7" s="4">
        <v>36</v>
      </c>
      <c r="N7" s="4">
        <v>13</v>
      </c>
      <c r="O7" s="4">
        <v>48</v>
      </c>
      <c r="R7" s="4">
        <v>27</v>
      </c>
      <c r="S7" s="4">
        <v>32</v>
      </c>
      <c r="T7" s="4">
        <v>46</v>
      </c>
      <c r="W7" s="4">
        <v>42</v>
      </c>
      <c r="X7" s="4">
        <v>26</v>
      </c>
      <c r="Y7" s="4">
        <v>27</v>
      </c>
      <c r="Z7" s="4">
        <v>0</v>
      </c>
      <c r="AB7" s="4">
        <v>44</v>
      </c>
      <c r="AC7" s="4">
        <v>46</v>
      </c>
      <c r="AD7" s="4">
        <v>21</v>
      </c>
      <c r="AE7" s="4">
        <v>21</v>
      </c>
      <c r="AF7" s="4">
        <v>29</v>
      </c>
      <c r="AH7" s="4">
        <v>34</v>
      </c>
      <c r="AI7" s="4">
        <v>33</v>
      </c>
      <c r="AJ7" s="4">
        <v>48</v>
      </c>
      <c r="AK7" s="4">
        <v>37</v>
      </c>
      <c r="AL7" s="4">
        <v>36</v>
      </c>
      <c r="AN7" s="9">
        <f t="shared" si="0"/>
        <v>746</v>
      </c>
      <c r="AO7" s="4">
        <f t="shared" si="1"/>
        <v>25</v>
      </c>
      <c r="AP7" s="4">
        <f t="shared" si="2"/>
        <v>590</v>
      </c>
      <c r="AQ7" s="17">
        <f t="shared" si="3"/>
        <v>120</v>
      </c>
      <c r="AR7" s="28">
        <f t="shared" si="4"/>
        <v>710</v>
      </c>
      <c r="AS7" s="17" t="str">
        <f t="shared" si="5"/>
        <v>Hilgers</v>
      </c>
      <c r="AT7" s="18">
        <f t="shared" si="6"/>
        <v>6</v>
      </c>
    </row>
    <row r="8" spans="1:46" s="4" customFormat="1" ht="15">
      <c r="A8" s="5">
        <v>7</v>
      </c>
      <c r="B8" s="9" t="s">
        <v>70</v>
      </c>
      <c r="C8" s="9" t="s">
        <v>71</v>
      </c>
      <c r="D8" s="6">
        <v>62</v>
      </c>
      <c r="L8" s="7">
        <v>45</v>
      </c>
      <c r="M8" s="7">
        <v>45</v>
      </c>
      <c r="N8" s="4">
        <v>48</v>
      </c>
      <c r="O8" s="8">
        <v>49</v>
      </c>
      <c r="P8" s="7">
        <v>49</v>
      </c>
      <c r="R8" s="4">
        <v>46</v>
      </c>
      <c r="T8" s="7">
        <v>45</v>
      </c>
      <c r="V8" s="4">
        <v>48</v>
      </c>
      <c r="W8" s="7">
        <v>48</v>
      </c>
      <c r="X8" s="4">
        <v>45</v>
      </c>
      <c r="AF8" s="4">
        <v>49</v>
      </c>
      <c r="AH8" s="4">
        <v>45</v>
      </c>
      <c r="AI8" s="7">
        <v>47</v>
      </c>
      <c r="AL8" s="4">
        <v>48</v>
      </c>
      <c r="AN8" s="9">
        <f t="shared" si="0"/>
        <v>657</v>
      </c>
      <c r="AO8" s="4">
        <f t="shared" si="1"/>
        <v>14</v>
      </c>
      <c r="AP8" s="4">
        <f t="shared" si="2"/>
        <v>657</v>
      </c>
      <c r="AQ8" s="17">
        <f t="shared" si="3"/>
        <v>0</v>
      </c>
      <c r="AR8" s="28">
        <f t="shared" si="4"/>
        <v>657</v>
      </c>
      <c r="AS8" s="17" t="str">
        <f t="shared" si="5"/>
        <v>Franssen</v>
      </c>
      <c r="AT8" s="18">
        <f t="shared" si="6"/>
        <v>7</v>
      </c>
    </row>
    <row r="9" spans="1:46" s="4" customFormat="1" ht="15">
      <c r="A9" s="5">
        <v>8</v>
      </c>
      <c r="B9" s="9" t="s">
        <v>130</v>
      </c>
      <c r="C9" s="9" t="s">
        <v>147</v>
      </c>
      <c r="D9" s="6">
        <v>63</v>
      </c>
      <c r="E9" s="4" t="s">
        <v>75</v>
      </c>
      <c r="F9" s="4">
        <v>10</v>
      </c>
      <c r="G9" s="4">
        <v>0</v>
      </c>
      <c r="J9" s="7">
        <v>18</v>
      </c>
      <c r="M9" s="7">
        <v>25</v>
      </c>
      <c r="P9" s="4">
        <v>48</v>
      </c>
      <c r="Q9" s="4">
        <v>28</v>
      </c>
      <c r="R9" s="4">
        <v>36</v>
      </c>
      <c r="S9" s="7">
        <v>21</v>
      </c>
      <c r="T9" s="7">
        <v>24</v>
      </c>
      <c r="U9" s="4">
        <v>38</v>
      </c>
      <c r="V9" s="7">
        <v>47</v>
      </c>
      <c r="W9" s="7">
        <v>39</v>
      </c>
      <c r="X9" s="4">
        <v>24</v>
      </c>
      <c r="AA9" s="4">
        <v>19</v>
      </c>
      <c r="AB9" s="7">
        <v>29</v>
      </c>
      <c r="AD9" s="4">
        <v>25</v>
      </c>
      <c r="AG9" s="4">
        <v>35</v>
      </c>
      <c r="AI9" s="4">
        <v>32</v>
      </c>
      <c r="AJ9" s="4">
        <v>49</v>
      </c>
      <c r="AK9" s="7">
        <v>36</v>
      </c>
      <c r="AL9" s="4">
        <v>39</v>
      </c>
      <c r="AM9" s="4">
        <v>20</v>
      </c>
      <c r="AN9" s="9">
        <f t="shared" si="0"/>
        <v>642</v>
      </c>
      <c r="AO9" s="4">
        <f t="shared" si="1"/>
        <v>22</v>
      </c>
      <c r="AP9" s="4">
        <f t="shared" si="2"/>
        <v>530</v>
      </c>
      <c r="AQ9" s="17">
        <f t="shared" si="3"/>
        <v>120</v>
      </c>
      <c r="AR9" s="28">
        <f t="shared" si="4"/>
        <v>650</v>
      </c>
      <c r="AS9" s="17" t="str">
        <f t="shared" si="5"/>
        <v>Thoma</v>
      </c>
      <c r="AT9" s="18">
        <f t="shared" si="6"/>
        <v>8</v>
      </c>
    </row>
    <row r="10" spans="1:46" s="4" customFormat="1" ht="15">
      <c r="A10" s="5">
        <v>9</v>
      </c>
      <c r="B10" s="9" t="s">
        <v>59</v>
      </c>
      <c r="C10" s="9" t="s">
        <v>60</v>
      </c>
      <c r="D10" s="6">
        <v>65</v>
      </c>
      <c r="E10" s="4" t="s">
        <v>61</v>
      </c>
      <c r="F10" s="4">
        <v>39</v>
      </c>
      <c r="G10" s="4">
        <v>35</v>
      </c>
      <c r="H10" s="4">
        <v>32</v>
      </c>
      <c r="J10" s="4">
        <v>45</v>
      </c>
      <c r="L10" s="7">
        <v>31</v>
      </c>
      <c r="M10" s="7">
        <v>37</v>
      </c>
      <c r="Q10" s="4">
        <v>40</v>
      </c>
      <c r="W10" s="4">
        <v>46</v>
      </c>
      <c r="X10" s="4">
        <v>38</v>
      </c>
      <c r="Y10" s="4">
        <v>43</v>
      </c>
      <c r="Z10" s="4">
        <v>15</v>
      </c>
      <c r="AB10" s="4">
        <v>46</v>
      </c>
      <c r="AD10" s="4">
        <v>37</v>
      </c>
      <c r="AG10" s="4">
        <v>40</v>
      </c>
      <c r="AI10" s="4">
        <v>39</v>
      </c>
      <c r="AL10" s="4">
        <v>42</v>
      </c>
      <c r="AN10" s="9">
        <f t="shared" si="0"/>
        <v>605</v>
      </c>
      <c r="AO10" s="4">
        <f t="shared" si="1"/>
        <v>16</v>
      </c>
      <c r="AP10" s="4">
        <f t="shared" si="2"/>
        <v>590</v>
      </c>
      <c r="AQ10" s="17">
        <f t="shared" si="3"/>
        <v>20</v>
      </c>
      <c r="AR10" s="28">
        <f t="shared" si="4"/>
        <v>610</v>
      </c>
      <c r="AS10" s="17" t="str">
        <f t="shared" si="5"/>
        <v>Grewe</v>
      </c>
      <c r="AT10" s="18">
        <f t="shared" si="6"/>
        <v>9</v>
      </c>
    </row>
    <row r="11" spans="1:46" s="4" customFormat="1" ht="15">
      <c r="A11" s="10">
        <v>10</v>
      </c>
      <c r="B11" s="9" t="s">
        <v>151</v>
      </c>
      <c r="C11" s="9" t="s">
        <v>241</v>
      </c>
      <c r="D11" s="6">
        <v>65</v>
      </c>
      <c r="E11" s="4" t="s">
        <v>115</v>
      </c>
      <c r="H11" s="4">
        <v>39</v>
      </c>
      <c r="L11" s="7">
        <v>26</v>
      </c>
      <c r="O11" s="9">
        <v>44</v>
      </c>
      <c r="Q11" s="4">
        <v>46</v>
      </c>
      <c r="U11" s="4">
        <v>44</v>
      </c>
      <c r="W11" s="7">
        <v>46</v>
      </c>
      <c r="X11" s="4">
        <v>43</v>
      </c>
      <c r="Z11" s="4">
        <v>29</v>
      </c>
      <c r="AB11" s="7">
        <v>43</v>
      </c>
      <c r="AD11" s="4">
        <v>46</v>
      </c>
      <c r="AE11" s="4">
        <v>44</v>
      </c>
      <c r="AJ11" s="7">
        <v>45</v>
      </c>
      <c r="AM11" s="4">
        <v>43</v>
      </c>
      <c r="AN11" s="9">
        <f t="shared" si="0"/>
        <v>538</v>
      </c>
      <c r="AO11" s="4">
        <f t="shared" si="1"/>
        <v>13</v>
      </c>
      <c r="AP11" s="4">
        <f>IF(COUNT(G11:AM11)&gt;0,LARGE(G11:AM11,1),0)+IF(COUNT(G11:AM11)&gt;1,LARGE(G11:AM11,2),0)+IF(COUNT(G11:AM11)&gt;2,LARGE(G11:AM11,3),0)+IF(COUNT(G11:AM11)&gt;3,LARGE(G11:AM11,4),0)+IF(COUNT(G11:AM11)&gt;4,LARGE(G11:AM11,5),0)+IF(COUNT(G11:AM11)&gt;5,LARGE(G11:AM11,6),0)+IF(COUNT(G11:AM11)&gt;6,LARGE(G11:AM11,7),0)+IF(COUNT(G11:AM11)&gt;7,LARGE(G11:AM11,8),0)+IF(COUNT(G11:AM11)&gt;8,LARGE(G11:AM11,9),0)+IF(COUNT(G11:AM11)&gt;9,LARGE(G11:AM11,10),0)+IF(COUNT(G11:AM11)&gt;10,LARGE(G11:AM11,11),0)+IF(COUNT(G11:AM11)&gt;11,LARGE(G11:AM11,12),0)+IF(COUNT(G11:AM11)&gt;12,LARGE(G11:AM11,13),0)+IF(COUNT(G11:AM11)&gt;13,LARGE(G11:AM11,14),0)+IF(COUNT(G11:AM11)&gt;14,LARGE(G11:AM11,15),0)</f>
        <v>538</v>
      </c>
      <c r="AQ11" s="17">
        <f t="shared" si="3"/>
        <v>0</v>
      </c>
      <c r="AR11" s="28">
        <f t="shared" si="4"/>
        <v>538</v>
      </c>
      <c r="AS11" s="17" t="str">
        <f t="shared" si="5"/>
        <v>Oepen</v>
      </c>
      <c r="AT11" s="18">
        <f t="shared" si="6"/>
        <v>10</v>
      </c>
    </row>
    <row r="12" spans="1:46" s="4" customFormat="1" ht="15">
      <c r="A12" s="5">
        <v>11</v>
      </c>
      <c r="B12" s="9" t="s">
        <v>72</v>
      </c>
      <c r="C12" s="9" t="s">
        <v>51</v>
      </c>
      <c r="D12" s="6">
        <v>63</v>
      </c>
      <c r="E12" s="4" t="s">
        <v>29</v>
      </c>
      <c r="F12" s="7">
        <v>35</v>
      </c>
      <c r="J12" s="7">
        <v>30</v>
      </c>
      <c r="K12" s="4">
        <v>40</v>
      </c>
      <c r="L12" s="7">
        <v>37</v>
      </c>
      <c r="O12" s="9">
        <v>39</v>
      </c>
      <c r="P12" s="7">
        <v>41</v>
      </c>
      <c r="Q12" s="4">
        <v>38</v>
      </c>
      <c r="R12" s="4">
        <v>40</v>
      </c>
      <c r="T12" s="7">
        <v>40</v>
      </c>
      <c r="Y12" s="4">
        <v>47</v>
      </c>
      <c r="Z12" s="4">
        <v>27</v>
      </c>
      <c r="AJ12" s="7">
        <v>44</v>
      </c>
      <c r="AM12" s="4">
        <v>45</v>
      </c>
      <c r="AN12" s="9">
        <f t="shared" si="0"/>
        <v>503</v>
      </c>
      <c r="AO12" s="4">
        <f t="shared" si="1"/>
        <v>13</v>
      </c>
      <c r="AP12" s="4">
        <f>IF(COUNT(F12:AM12)&gt;0,LARGE(F12:AM12,1),0)+IF(COUNT(F12:AM12)&gt;1,LARGE(F12:AM12,2),0)+IF(COUNT(F12:AM12)&gt;2,LARGE(F12:AM12,3),0)+IF(COUNT(F12:AM12)&gt;3,LARGE(F12:AM12,4),0)+IF(COUNT(F12:AM12)&gt;4,LARGE(F12:AM12,5),0)+IF(COUNT(F12:AM12)&gt;5,LARGE(F12:AM12,6),0)+IF(COUNT(F12:AM12)&gt;6,LARGE(F12:AM12,7),0)+IF(COUNT(F12:AM12)&gt;7,LARGE(F12:AM12,8),0)+IF(COUNT(F12:AM12)&gt;8,LARGE(F12:AM12,9),0)+IF(COUNT(F12:AM12)&gt;9,LARGE(F12:AM12,10),0)+IF(COUNT(F12:AM12)&gt;10,LARGE(F12:AM12,11),0)+IF(COUNT(F12:AM12)&gt;11,LARGE(F12:AM12,12),0)+IF(COUNT(F12:AM12)&gt;12,LARGE(F12:AM12,13),0)+IF(COUNT(F12:AM12)&gt;13,LARGE(F12:AM12,14),0)+IF(COUNT(F12:AM12)&gt;14,LARGE(F12:AM12,15),0)</f>
        <v>503</v>
      </c>
      <c r="AQ12" s="17">
        <f t="shared" si="3"/>
        <v>0</v>
      </c>
      <c r="AR12" s="28">
        <f t="shared" si="4"/>
        <v>503</v>
      </c>
      <c r="AS12" s="17" t="str">
        <f t="shared" si="5"/>
        <v>Greven</v>
      </c>
      <c r="AT12" s="18">
        <f t="shared" si="6"/>
        <v>11</v>
      </c>
    </row>
    <row r="13" spans="1:46" s="4" customFormat="1" ht="15">
      <c r="A13" s="5">
        <v>12</v>
      </c>
      <c r="B13" s="9" t="s">
        <v>68</v>
      </c>
      <c r="C13" s="9" t="s">
        <v>69</v>
      </c>
      <c r="D13" s="6">
        <v>66</v>
      </c>
      <c r="E13" s="4" t="s">
        <v>52</v>
      </c>
      <c r="F13" s="4">
        <v>40</v>
      </c>
      <c r="G13" s="4">
        <v>37</v>
      </c>
      <c r="I13" s="4">
        <v>21</v>
      </c>
      <c r="J13" s="4">
        <v>44</v>
      </c>
      <c r="O13" s="4">
        <v>50</v>
      </c>
      <c r="P13" s="4">
        <v>47</v>
      </c>
      <c r="T13" s="4">
        <v>48</v>
      </c>
      <c r="V13" s="4">
        <v>44</v>
      </c>
      <c r="Y13" s="4">
        <v>45</v>
      </c>
      <c r="AD13" s="4">
        <v>43</v>
      </c>
      <c r="AM13" s="4">
        <v>40</v>
      </c>
      <c r="AN13" s="9">
        <f t="shared" si="0"/>
        <v>459</v>
      </c>
      <c r="AO13" s="4">
        <f t="shared" si="1"/>
        <v>11</v>
      </c>
      <c r="AP13" s="4">
        <f>IF(COUNT(F13:AM13)&gt;0,LARGE(F13:AM13,1),0)+IF(COUNT(F13:AM13)&gt;1,LARGE(F13:AM13,2),0)+IF(COUNT(F13:AM13)&gt;2,LARGE(F13:AM13,3),0)+IF(COUNT(F13:AM13)&gt;3,LARGE(F13:AM13,4),0)+IF(COUNT(F13:AM13)&gt;4,LARGE(F13:AM13,5),0)+IF(COUNT(F13:AM13)&gt;5,LARGE(F13:AM13,6),0)+IF(COUNT(F13:AM13)&gt;6,LARGE(F13:AM13,7),0)+IF(COUNT(F13:AM13)&gt;7,LARGE(F13:AM13,8),0)+IF(COUNT(F13:AM13)&gt;8,LARGE(F13:AM13,9),0)+IF(COUNT(F13:AM13)&gt;9,LARGE(F13:AM13,10),0)+IF(COUNT(F13:AM13)&gt;10,LARGE(F13:AM13,11),0)+IF(COUNT(F13:AM13)&gt;11,LARGE(F13:AM13,12),0)+IF(COUNT(F13:AM13)&gt;12,LARGE(F13:AM13,13),0)+IF(COUNT(F13:AM13)&gt;13,LARGE(F13:AM13,14),0)+IF(COUNT(F13:AM13)&gt;14,LARGE(F13:AM13,15),0)</f>
        <v>459</v>
      </c>
      <c r="AQ13" s="17">
        <f t="shared" si="3"/>
        <v>0</v>
      </c>
      <c r="AR13" s="28">
        <f t="shared" si="4"/>
        <v>459</v>
      </c>
      <c r="AS13" s="17" t="str">
        <f t="shared" si="5"/>
        <v>Vise</v>
      </c>
      <c r="AT13" s="18">
        <f t="shared" si="6"/>
        <v>12</v>
      </c>
    </row>
    <row r="14" spans="1:46" s="4" customFormat="1" ht="15">
      <c r="A14" s="5">
        <v>13</v>
      </c>
      <c r="B14" s="9" t="s">
        <v>90</v>
      </c>
      <c r="C14" s="9" t="s">
        <v>91</v>
      </c>
      <c r="D14" s="6">
        <v>66</v>
      </c>
      <c r="E14" s="4" t="s">
        <v>92</v>
      </c>
      <c r="G14" s="7">
        <v>23</v>
      </c>
      <c r="J14" s="7">
        <v>14</v>
      </c>
      <c r="K14" s="4">
        <v>35</v>
      </c>
      <c r="L14" s="7">
        <v>33</v>
      </c>
      <c r="M14" s="7">
        <v>40</v>
      </c>
      <c r="R14" s="4">
        <v>44</v>
      </c>
      <c r="V14" s="7">
        <v>49</v>
      </c>
      <c r="AE14" s="4">
        <v>36</v>
      </c>
      <c r="AF14" s="4">
        <v>43</v>
      </c>
      <c r="AG14" s="4">
        <v>46</v>
      </c>
      <c r="AH14" s="4">
        <v>44</v>
      </c>
      <c r="AJ14" s="8">
        <v>39</v>
      </c>
      <c r="AN14" s="9">
        <f t="shared" si="0"/>
        <v>446</v>
      </c>
      <c r="AO14" s="4">
        <f t="shared" si="1"/>
        <v>12</v>
      </c>
      <c r="AP14" s="4">
        <f>IF(COUNT(F14:AM14)&gt;0,LARGE(F14:AM14,1),0)+IF(COUNT(F14:AM14)&gt;1,LARGE(F14:AM14,2),0)+IF(COUNT(F14:AM14)&gt;2,LARGE(F14:AM14,3),0)+IF(COUNT(F14:AM14)&gt;3,LARGE(F14:AM14,4),0)+IF(COUNT(F14:AM14)&gt;4,LARGE(F14:AM14,5),0)+IF(COUNT(F14:AM14)&gt;5,LARGE(F14:AM14,6),0)+IF(COUNT(F14:AM14)&gt;6,LARGE(F14:AM14,7),0)+IF(COUNT(F14:AM14)&gt;7,LARGE(F14:AM14,8),0)+IF(COUNT(F14:AM14)&gt;8,LARGE(F14:AM14,9),0)+IF(COUNT(F14:AM14)&gt;9,LARGE(F14:AM14,10),0)+IF(COUNT(F14:AM14)&gt;10,LARGE(F14:AM14,11),0)+IF(COUNT(F14:AM14)&gt;11,LARGE(F14:AM14,12),0)+IF(COUNT(F14:AM14)&gt;12,LARGE(F14:AM14,13),0)+IF(COUNT(F14:AM14)&gt;13,LARGE(F14:AM14,14),0)+IF(COUNT(F14:AM14)&gt;14,LARGE(F14:AM14,15),0)</f>
        <v>446</v>
      </c>
      <c r="AQ14" s="17">
        <f t="shared" si="3"/>
        <v>0</v>
      </c>
      <c r="AR14" s="28">
        <f t="shared" si="4"/>
        <v>446</v>
      </c>
      <c r="AS14" s="17" t="str">
        <f t="shared" si="5"/>
        <v>Mlynski-Wiese</v>
      </c>
      <c r="AT14" s="18">
        <f t="shared" si="6"/>
        <v>13</v>
      </c>
    </row>
    <row r="15" spans="1:46" s="4" customFormat="1" ht="15">
      <c r="A15" s="5">
        <v>14</v>
      </c>
      <c r="B15" s="9" t="s">
        <v>76</v>
      </c>
      <c r="C15" s="9" t="s">
        <v>77</v>
      </c>
      <c r="D15" s="6">
        <v>64</v>
      </c>
      <c r="E15" s="4" t="s">
        <v>78</v>
      </c>
      <c r="G15" s="4">
        <v>33</v>
      </c>
      <c r="H15" s="4">
        <v>34</v>
      </c>
      <c r="I15" s="4">
        <v>22</v>
      </c>
      <c r="K15" s="4">
        <v>36</v>
      </c>
      <c r="O15" s="9">
        <v>43</v>
      </c>
      <c r="P15" s="4">
        <v>46</v>
      </c>
      <c r="U15" s="4">
        <v>37</v>
      </c>
      <c r="W15" s="4">
        <v>41</v>
      </c>
      <c r="X15" s="4">
        <v>37</v>
      </c>
      <c r="Y15" s="4">
        <v>32</v>
      </c>
      <c r="AJ15" s="7">
        <v>34</v>
      </c>
      <c r="AM15" s="4">
        <v>38</v>
      </c>
      <c r="AN15" s="9">
        <f t="shared" si="0"/>
        <v>433</v>
      </c>
      <c r="AO15" s="4">
        <f t="shared" si="1"/>
        <v>12</v>
      </c>
      <c r="AP15" s="4">
        <f>IF(COUNT(G15:AM15)&gt;0,LARGE(G15:AM15,1),0)+IF(COUNT(G15:AM15)&gt;1,LARGE(G15:AM15,2),0)+IF(COUNT(G15:AM15)&gt;2,LARGE(G15:AM15,3),0)+IF(COUNT(G15:AM15)&gt;3,LARGE(G15:AM15,4),0)+IF(COUNT(G15:AM15)&gt;4,LARGE(G15:AM15,5),0)+IF(COUNT(G15:AM15)&gt;5,LARGE(G15:AM15,6),0)+IF(COUNT(G15:AM15)&gt;6,LARGE(G15:AM15,7),0)+IF(COUNT(G15:AM15)&gt;7,LARGE(G15:AM15,8),0)+IF(COUNT(G15:AM15)&gt;8,LARGE(G15:AM15,9),0)+IF(COUNT(G15:AM15)&gt;9,LARGE(G15:AM15,10),0)+IF(COUNT(G15:AM15)&gt;10,LARGE(G15:AM15,11),0)+IF(COUNT(G15:AM15)&gt;11,LARGE(G15:AM15,12),0)+IF(COUNT(G15:AM15)&gt;12,LARGE(G15:AM15,13),0)+IF(COUNT(G15:AM15)&gt;13,LARGE(G15:AM15,14),0)+IF(COUNT(G15:AM15)&gt;14,LARGE(G15:AM15,15),0)</f>
        <v>433</v>
      </c>
      <c r="AQ15" s="17">
        <f t="shared" si="3"/>
        <v>0</v>
      </c>
      <c r="AR15" s="28">
        <f t="shared" si="4"/>
        <v>433</v>
      </c>
      <c r="AS15" s="17" t="str">
        <f t="shared" si="5"/>
        <v>Rossbruch </v>
      </c>
      <c r="AT15" s="18">
        <f t="shared" si="6"/>
        <v>14</v>
      </c>
    </row>
    <row r="16" spans="1:46" s="4" customFormat="1" ht="15">
      <c r="A16" s="5">
        <v>15</v>
      </c>
      <c r="B16" s="35" t="s">
        <v>56</v>
      </c>
      <c r="C16" s="9" t="s">
        <v>57</v>
      </c>
      <c r="D16" s="19">
        <v>64</v>
      </c>
      <c r="E16" s="19" t="s">
        <v>58</v>
      </c>
      <c r="G16" s="4">
        <v>42</v>
      </c>
      <c r="I16" s="4">
        <v>32</v>
      </c>
      <c r="J16" s="7">
        <v>31</v>
      </c>
      <c r="L16" s="7">
        <v>36</v>
      </c>
      <c r="M16" s="4">
        <v>47</v>
      </c>
      <c r="O16" s="8">
        <v>43</v>
      </c>
      <c r="T16" s="7">
        <v>44</v>
      </c>
      <c r="X16" s="4">
        <v>41</v>
      </c>
      <c r="AE16" s="4">
        <v>41</v>
      </c>
      <c r="AH16" s="4">
        <v>43</v>
      </c>
      <c r="AN16" s="9">
        <f t="shared" si="0"/>
        <v>400</v>
      </c>
      <c r="AO16" s="4">
        <f t="shared" si="1"/>
        <v>10</v>
      </c>
      <c r="AP16" s="4">
        <f>IF(COUNT(G16:AM16)&gt;0,LARGE(G16:AM16,1),0)+IF(COUNT(G16:AM16)&gt;1,LARGE(G16:AM16,2),0)+IF(COUNT(G16:AM16)&gt;2,LARGE(G16:AM16,3),0)+IF(COUNT(G16:AM16)&gt;3,LARGE(G16:AM16,4),0)+IF(COUNT(G16:AM16)&gt;4,LARGE(G16:AM16,5),0)+IF(COUNT(G16:AM16)&gt;5,LARGE(G16:AM16,6),0)+IF(COUNT(G16:AM16)&gt;6,LARGE(G16:AM16,7),0)+IF(COUNT(G16:AM16)&gt;7,LARGE(G16:AM16,8),0)+IF(COUNT(G16:AM16)&gt;8,LARGE(G16:AM16,9),0)+IF(COUNT(G16:AM16)&gt;9,LARGE(G16:AM16,10),0)+IF(COUNT(G16:AM16)&gt;10,LARGE(G16:AM16,11),0)+IF(COUNT(G16:AM16)&gt;11,LARGE(G16:AM16,12),0)+IF(COUNT(G16:AM16)&gt;12,LARGE(G16:AM16,13),0)+IF(COUNT(G16:AM16)&gt;13,LARGE(G16:AM16,14),0)+IF(COUNT(G16:AM16)&gt;14,LARGE(G16:AM16,15),0)</f>
        <v>400</v>
      </c>
      <c r="AQ16" s="17">
        <f t="shared" si="3"/>
        <v>0</v>
      </c>
      <c r="AR16" s="28">
        <f t="shared" si="4"/>
        <v>400</v>
      </c>
      <c r="AS16" s="17" t="str">
        <f t="shared" si="5"/>
        <v>HENSGENS</v>
      </c>
      <c r="AT16" s="18">
        <f t="shared" si="6"/>
        <v>15</v>
      </c>
    </row>
    <row r="17" spans="1:46" s="4" customFormat="1" ht="15">
      <c r="A17" s="5">
        <v>16</v>
      </c>
      <c r="B17" s="9" t="s">
        <v>62</v>
      </c>
      <c r="C17" s="9" t="s">
        <v>63</v>
      </c>
      <c r="D17" s="6">
        <v>64</v>
      </c>
      <c r="E17" s="12" t="s">
        <v>64</v>
      </c>
      <c r="G17" s="7">
        <v>29</v>
      </c>
      <c r="I17" s="4">
        <v>25</v>
      </c>
      <c r="L17" s="7">
        <v>32</v>
      </c>
      <c r="M17" s="7">
        <v>36</v>
      </c>
      <c r="N17" s="4">
        <v>36</v>
      </c>
      <c r="O17" s="8">
        <v>41</v>
      </c>
      <c r="Y17" s="4">
        <v>38</v>
      </c>
      <c r="AB17" s="7">
        <v>40</v>
      </c>
      <c r="AD17" s="4">
        <v>38</v>
      </c>
      <c r="AG17" s="4">
        <v>41</v>
      </c>
      <c r="AK17" s="7">
        <v>41</v>
      </c>
      <c r="AN17" s="9">
        <f t="shared" si="0"/>
        <v>397</v>
      </c>
      <c r="AO17" s="4">
        <f t="shared" si="1"/>
        <v>11</v>
      </c>
      <c r="AP17" s="4">
        <f>IF(COUNT(F17:AM17)&gt;0,LARGE(F17:AM17,1),0)+IF(COUNT(F17:AM17)&gt;1,LARGE(F17:AM17,2),0)+IF(COUNT(F17:AM17)&gt;2,LARGE(F17:AM17,3),0)+IF(COUNT(F17:AM17)&gt;3,LARGE(F17:AM17,4),0)+IF(COUNT(F17:AM17)&gt;4,LARGE(F17:AM17,5),0)+IF(COUNT(F17:AM17)&gt;5,LARGE(F17:AM17,6),0)+IF(COUNT(F17:AM17)&gt;6,LARGE(F17:AM17,7),0)+IF(COUNT(F17:AM17)&gt;7,LARGE(F17:AM17,8),0)+IF(COUNT(F17:AM17)&gt;8,LARGE(F17:AM17,9),0)+IF(COUNT(F17:AM17)&gt;9,LARGE(F17:AM17,10),0)+IF(COUNT(F17:AM17)&gt;10,LARGE(F17:AM17,11),0)+IF(COUNT(F17:AM17)&gt;11,LARGE(F17:AM17,12),0)+IF(COUNT(F17:AM17)&gt;12,LARGE(F17:AM17,13),0)+IF(COUNT(F17:AM17)&gt;13,LARGE(F17:AM17,14),0)+IF(COUNT(F17:AM17)&gt;14,LARGE(F17:AM17,15),0)</f>
        <v>397</v>
      </c>
      <c r="AQ17" s="17">
        <f t="shared" si="3"/>
        <v>0</v>
      </c>
      <c r="AR17" s="28">
        <f t="shared" si="4"/>
        <v>397</v>
      </c>
      <c r="AS17" s="17" t="str">
        <f t="shared" si="5"/>
        <v>Wijnands</v>
      </c>
      <c r="AT17" s="18">
        <f t="shared" si="6"/>
        <v>16</v>
      </c>
    </row>
    <row r="18" spans="1:46" s="4" customFormat="1" ht="15">
      <c r="A18" s="5">
        <v>17</v>
      </c>
      <c r="B18" s="9" t="s">
        <v>111</v>
      </c>
      <c r="C18" s="9" t="s">
        <v>112</v>
      </c>
      <c r="D18" s="6">
        <v>64</v>
      </c>
      <c r="E18" s="4" t="s">
        <v>113</v>
      </c>
      <c r="F18" s="4">
        <v>34</v>
      </c>
      <c r="G18" s="4">
        <v>10</v>
      </c>
      <c r="H18" s="4">
        <v>20</v>
      </c>
      <c r="L18" s="7">
        <v>7</v>
      </c>
      <c r="M18" s="7">
        <v>30</v>
      </c>
      <c r="N18" s="4">
        <v>12</v>
      </c>
      <c r="Q18" s="4">
        <v>34</v>
      </c>
      <c r="X18" s="4">
        <v>27</v>
      </c>
      <c r="Y18" s="4">
        <v>26</v>
      </c>
      <c r="Z18" s="4">
        <v>0</v>
      </c>
      <c r="AB18" s="7">
        <v>31</v>
      </c>
      <c r="AE18" s="4">
        <v>26</v>
      </c>
      <c r="AI18" s="7">
        <v>36</v>
      </c>
      <c r="AL18" s="4">
        <v>35</v>
      </c>
      <c r="AM18" s="4">
        <v>27</v>
      </c>
      <c r="AN18" s="9">
        <f t="shared" si="0"/>
        <v>355</v>
      </c>
      <c r="AO18" s="4">
        <f t="shared" si="1"/>
        <v>15</v>
      </c>
      <c r="AP18" s="4">
        <f>IF(COUNT(F18:AM18)&gt;0,LARGE(F18:AM18,1),0)+IF(COUNT(F18:AM18)&gt;1,LARGE(F18:AM18,2),0)+IF(COUNT(F18:AM18)&gt;2,LARGE(F18:AM18,3),0)+IF(COUNT(F18:AM18)&gt;3,LARGE(F18:AM18,4),0)+IF(COUNT(F18:AM18)&gt;4,LARGE(F18:AM18,5),0)+IF(COUNT(F18:AM18)&gt;5,LARGE(F18:AM18,6),0)+IF(COUNT(F18:AM18)&gt;6,LARGE(F18:AM18,7),0)+IF(COUNT(F18:AM18)&gt;7,LARGE(F18:AM18,8),0)+IF(COUNT(F18:AM18)&gt;8,LARGE(F18:AM18,9),0)+IF(COUNT(F18:AM18)&gt;9,LARGE(F18:AM18,10),0)+IF(COUNT(F18:AM18)&gt;10,LARGE(F18:AM18,11),0)+IF(COUNT(F18:AM18)&gt;11,LARGE(F18:AM18,12),0)+IF(COUNT(F18:AM18)&gt;12,LARGE(F18:AM18,13),0)+IF(COUNT(F18:AM18)&gt;13,LARGE(F18:AM18,14),0)+IF(COUNT(F18:AM18)&gt;14,LARGE(F18:AM18,15),0)</f>
        <v>355</v>
      </c>
      <c r="AQ18" s="17">
        <f t="shared" si="3"/>
        <v>0</v>
      </c>
      <c r="AR18" s="28">
        <f t="shared" si="4"/>
        <v>355</v>
      </c>
      <c r="AS18" s="17" t="str">
        <f t="shared" si="5"/>
        <v>Gil-Ricart</v>
      </c>
      <c r="AT18" s="18">
        <f t="shared" si="6"/>
        <v>17</v>
      </c>
    </row>
    <row r="19" spans="1:46" s="4" customFormat="1" ht="15">
      <c r="A19" s="5">
        <v>18</v>
      </c>
      <c r="B19" s="37" t="s">
        <v>158</v>
      </c>
      <c r="C19" s="38" t="s">
        <v>159</v>
      </c>
      <c r="D19">
        <v>65</v>
      </c>
      <c r="E19" t="s">
        <v>125</v>
      </c>
      <c r="F19"/>
      <c r="G19">
        <v>30</v>
      </c>
      <c r="H19"/>
      <c r="I19"/>
      <c r="J19">
        <v>7</v>
      </c>
      <c r="K19"/>
      <c r="L19"/>
      <c r="M19"/>
      <c r="N19">
        <v>29</v>
      </c>
      <c r="O19"/>
      <c r="Q19" s="4">
        <v>37</v>
      </c>
      <c r="T19" s="7">
        <v>38</v>
      </c>
      <c r="Z19" s="4">
        <v>24</v>
      </c>
      <c r="AD19" s="4">
        <v>34</v>
      </c>
      <c r="AE19" s="4">
        <v>35</v>
      </c>
      <c r="AI19" s="7">
        <v>42</v>
      </c>
      <c r="AJ19" s="8">
        <v>13</v>
      </c>
      <c r="AN19" s="9">
        <f>SUM(F19:AM19)</f>
        <v>289</v>
      </c>
      <c r="AO19" s="4">
        <f>(COUNT(F19:AM19))</f>
        <v>10</v>
      </c>
      <c r="AP19" s="4">
        <f>IF(COUNT(F19:AM19)&gt;0,LARGE(F19:AM19,1),0)+IF(COUNT(F19:AM19)&gt;1,LARGE(F19:AM19,2),0)+IF(COUNT(F19:AM19)&gt;2,LARGE(F19:AM19,3),0)+IF(COUNT(F19:AM19)&gt;3,LARGE(F19:AM19,4),0)+IF(COUNT(F19:AM19)&gt;4,LARGE(F19:AM19,5),0)+IF(COUNT(F19:AM19)&gt;5,LARGE(F19:AM19,6),0)+IF(COUNT(F19:AM19)&gt;6,LARGE(F19:AM19,7),0)+IF(COUNT(F19:AM19)&gt;7,LARGE(F19:AM19,8),0)+IF(COUNT(F19:AM19)&gt;8,LARGE(F19:AM19,9),0)+IF(COUNT(F19:AM19)&gt;9,LARGE(F19:AM19,10),0)+IF(COUNT(F19:AM19)&gt;10,LARGE(F19:AM19,11),0)+IF(COUNT(F19:AM19)&gt;11,LARGE(F19:AM19,12),0)+IF(COUNT(F19:AM19)&gt;12,LARGE(F19:AM19,13),0)+IF(COUNT(F19:AM19)&gt;13,LARGE(F19:AM19,14),0)+IF(COUNT(F19:AM19)&gt;14,LARGE(F19:AM19,15),0)</f>
        <v>289</v>
      </c>
      <c r="AQ19" s="17">
        <f>IF(COUNT(F19:AM19)&lt;22,IF(COUNT(F19:AM19)&gt;14,(COUNT(F19:AM19)-15),0)*20,120)</f>
        <v>0</v>
      </c>
      <c r="AR19" s="28">
        <f>AP19+AQ19</f>
        <v>289</v>
      </c>
      <c r="AS19" s="17" t="str">
        <f t="shared" si="5"/>
        <v>Kühl</v>
      </c>
      <c r="AT19" s="18">
        <f t="shared" si="6"/>
        <v>18</v>
      </c>
    </row>
    <row r="20" spans="1:46" s="4" customFormat="1" ht="15">
      <c r="A20" s="5">
        <v>19</v>
      </c>
      <c r="B20" s="9" t="s">
        <v>155</v>
      </c>
      <c r="C20" s="9" t="s">
        <v>156</v>
      </c>
      <c r="D20" s="6">
        <v>65</v>
      </c>
      <c r="E20" s="4" t="s">
        <v>114</v>
      </c>
      <c r="G20" s="7">
        <v>22</v>
      </c>
      <c r="H20" s="4">
        <v>23</v>
      </c>
      <c r="J20" s="7">
        <v>8</v>
      </c>
      <c r="K20" s="4">
        <v>26</v>
      </c>
      <c r="N20" s="4">
        <v>33</v>
      </c>
      <c r="P20" s="7">
        <v>39</v>
      </c>
      <c r="U20" s="4">
        <v>36</v>
      </c>
      <c r="AA20" s="4">
        <v>21</v>
      </c>
      <c r="AD20" s="4">
        <v>33</v>
      </c>
      <c r="AF20" s="4">
        <v>40</v>
      </c>
      <c r="AN20" s="9">
        <f>SUM(F20:AM20)</f>
        <v>281</v>
      </c>
      <c r="AO20" s="4">
        <f>(COUNT(F20:AM20))</f>
        <v>10</v>
      </c>
      <c r="AP20" s="4">
        <f>IF(COUNT(G20:AM20)&gt;0,LARGE(G20:AM20,1),0)+IF(COUNT(G20:AM20)&gt;1,LARGE(G20:AM20,2),0)+IF(COUNT(G20:AM20)&gt;2,LARGE(G20:AM20,3),0)+IF(COUNT(G20:AM20)&gt;3,LARGE(G20:AM20,4),0)+IF(COUNT(G20:AM20)&gt;4,LARGE(G20:AM20,5),0)+IF(COUNT(G20:AM20)&gt;5,LARGE(G20:AM20,6),0)+IF(COUNT(G20:AM20)&gt;6,LARGE(G20:AM20,7),0)+IF(COUNT(G20:AM20)&gt;7,LARGE(G20:AM20,8),0)+IF(COUNT(G20:AM20)&gt;8,LARGE(G20:AM20,9),0)+IF(COUNT(G20:AM20)&gt;9,LARGE(G20:AM20,10),0)+IF(COUNT(G20:AM20)&gt;10,LARGE(G20:AM20,11),0)+IF(COUNT(G20:AM20)&gt;11,LARGE(G20:AM20,12),0)+IF(COUNT(G20:AM20)&gt;12,LARGE(G20:AM20,13),0)+IF(COUNT(G20:AM20)&gt;13,LARGE(G20:AM20,14),0)+IF(COUNT(G20:AM20)&gt;14,LARGE(G20:AM20,15),0)</f>
        <v>281</v>
      </c>
      <c r="AQ20" s="17">
        <f>IF(COUNT(F20:AM20)&lt;22,IF(COUNT(F20:AM20)&gt;14,(COUNT(F20:AM20)-15),0)*20,120)</f>
        <v>0</v>
      </c>
      <c r="AR20" s="28">
        <f>AP20+AQ20</f>
        <v>281</v>
      </c>
      <c r="AS20" s="17" t="str">
        <f t="shared" si="5"/>
        <v>Piep </v>
      </c>
      <c r="AT20" s="18">
        <f t="shared" si="6"/>
        <v>19</v>
      </c>
    </row>
    <row r="21" spans="1:46" s="4" customFormat="1" ht="15">
      <c r="A21" s="5">
        <v>20</v>
      </c>
      <c r="B21" s="9" t="s">
        <v>108</v>
      </c>
      <c r="C21" s="9" t="s">
        <v>109</v>
      </c>
      <c r="D21" s="6">
        <v>65</v>
      </c>
      <c r="E21" s="4" t="s">
        <v>110</v>
      </c>
      <c r="G21" s="7">
        <v>25</v>
      </c>
      <c r="H21" s="4">
        <v>31</v>
      </c>
      <c r="L21" s="7">
        <v>29</v>
      </c>
      <c r="N21" s="4">
        <v>31</v>
      </c>
      <c r="Q21" s="4">
        <v>43</v>
      </c>
      <c r="S21" s="7">
        <v>27</v>
      </c>
      <c r="Y21" s="4">
        <v>30</v>
      </c>
      <c r="Z21" s="4">
        <v>14</v>
      </c>
      <c r="AA21" s="4">
        <v>16</v>
      </c>
      <c r="AJ21" s="8">
        <v>0</v>
      </c>
      <c r="AN21" s="9">
        <f>SUM(F21:AM21)</f>
        <v>246</v>
      </c>
      <c r="AO21" s="4">
        <f>(COUNT(F21:AM21))</f>
        <v>10</v>
      </c>
      <c r="AP21" s="4">
        <f>IF(COUNT(G21:AM21)&gt;0,LARGE(G21:AM21,1),0)+IF(COUNT(G21:AM21)&gt;1,LARGE(G21:AM21,2),0)+IF(COUNT(G21:AM21)&gt;2,LARGE(G21:AM21,3),0)+IF(COUNT(G21:AM21)&gt;3,LARGE(G21:AM21,4),0)+IF(COUNT(G21:AM21)&gt;4,LARGE(G21:AM21,5),0)+IF(COUNT(G21:AM21)&gt;5,LARGE(G21:AM21,6),0)+IF(COUNT(G21:AM21)&gt;6,LARGE(G21:AM21,7),0)+IF(COUNT(G21:AM21)&gt;7,LARGE(G21:AM21,8),0)+IF(COUNT(G21:AM21)&gt;8,LARGE(G21:AM21,9),0)+IF(COUNT(G21:AM21)&gt;9,LARGE(G21:AM21,10),0)+IF(COUNT(G21:AM21)&gt;10,LARGE(G21:AM21,11),0)+IF(COUNT(G21:AM21)&gt;11,LARGE(G21:AM21,12),0)+IF(COUNT(G21:AM21)&gt;12,LARGE(G21:AM21,13),0)+IF(COUNT(G21:AM21)&gt;13,LARGE(G21:AM21,14),0)+IF(COUNT(G21:AM21)&gt;14,LARGE(G21:AM21,15),0)</f>
        <v>246</v>
      </c>
      <c r="AQ21" s="17">
        <f>IF(COUNT(F21:AM21)&lt;22,IF(COUNT(F21:AM21)&gt;14,(COUNT(F21:AM21)-15),0)*20,120)</f>
        <v>0</v>
      </c>
      <c r="AR21" s="28">
        <f>AP21+AQ21</f>
        <v>246</v>
      </c>
      <c r="AS21" s="17" t="str">
        <f t="shared" si="5"/>
        <v>Greif </v>
      </c>
      <c r="AT21" s="18">
        <f t="shared" si="6"/>
        <v>20</v>
      </c>
    </row>
    <row r="22" spans="1:46" s="4" customFormat="1" ht="15">
      <c r="A22" s="5">
        <v>21</v>
      </c>
      <c r="B22" s="9" t="s">
        <v>254</v>
      </c>
      <c r="D22" s="6">
        <v>66</v>
      </c>
      <c r="E22" s="4" t="s">
        <v>255</v>
      </c>
      <c r="G22" s="7">
        <v>0</v>
      </c>
      <c r="H22" s="4">
        <v>17</v>
      </c>
      <c r="J22" s="7">
        <v>0</v>
      </c>
      <c r="N22" s="4">
        <v>19</v>
      </c>
      <c r="O22" s="8">
        <v>26</v>
      </c>
      <c r="P22" s="7">
        <v>37</v>
      </c>
      <c r="X22" s="4">
        <v>32</v>
      </c>
      <c r="Z22" s="4">
        <v>1</v>
      </c>
      <c r="AJ22" s="7">
        <v>2</v>
      </c>
      <c r="AM22" s="4">
        <v>29</v>
      </c>
      <c r="AN22" s="9">
        <f>SUM(F22:AM22)</f>
        <v>163</v>
      </c>
      <c r="AO22" s="4">
        <f>(COUNT(F22:AM22))</f>
        <v>10</v>
      </c>
      <c r="AP22" s="4">
        <f>IF(COUNT(F22:AM22)&gt;0,LARGE(F22:AM22,1),0)+IF(COUNT(F22:AM22)&gt;1,LARGE(F22:AM22,2),0)+IF(COUNT(F22:AM22)&gt;2,LARGE(F22:AM22,3),0)+IF(COUNT(F22:AM22)&gt;3,LARGE(F22:AM22,4),0)+IF(COUNT(F22:AM22)&gt;4,LARGE(F22:AM22,5),0)+IF(COUNT(F22:AM22)&gt;5,LARGE(F22:AM22,6),0)+IF(COUNT(F22:AM22)&gt;6,LARGE(F22:AM22,7),0)+IF(COUNT(F22:AM22)&gt;7,LARGE(F22:AM22,8),0)+IF(COUNT(F22:AM22)&gt;8,LARGE(F22:AM22,9),0)+IF(COUNT(F22:AM22)&gt;9,LARGE(F22:AM22,10),0)+IF(COUNT(F22:AM22)&gt;10,LARGE(F22:AM22,11),0)+IF(COUNT(F22:AM22)&gt;11,LARGE(F22:AM22,12),0)+IF(COUNT(F22:AM22)&gt;12,LARGE(F22:AM22,13),0)+IF(COUNT(F22:AM22)&gt;13,LARGE(F22:AM22,14),0)+IF(COUNT(F22:AM22)&gt;14,LARGE(F22:AM22,15),0)</f>
        <v>163</v>
      </c>
      <c r="AQ22" s="17">
        <f>IF(COUNT(F22:AM22)&lt;22,IF(COUNT(F22:AM22)&gt;14,(COUNT(F22:AM22)-15),0)*20,120)</f>
        <v>0</v>
      </c>
      <c r="AR22" s="28">
        <f>AP22+AQ22</f>
        <v>163</v>
      </c>
      <c r="AT22" s="4">
        <f t="shared" si="6"/>
        <v>21</v>
      </c>
    </row>
    <row r="23" spans="1:44" s="4" customFormat="1" ht="15">
      <c r="A23" s="5"/>
      <c r="D23" s="6"/>
      <c r="G23" s="7"/>
      <c r="J23" s="7"/>
      <c r="O23" s="8"/>
      <c r="P23" s="7"/>
      <c r="AJ23" s="7"/>
      <c r="AN23" s="9"/>
      <c r="AQ23" s="17"/>
      <c r="AR23" s="28"/>
    </row>
    <row r="24" spans="1:44" s="4" customFormat="1" ht="15">
      <c r="A24" s="5"/>
      <c r="D24" s="6"/>
      <c r="G24" s="7"/>
      <c r="J24" s="7"/>
      <c r="O24" s="8"/>
      <c r="P24" s="7"/>
      <c r="AJ24" s="7"/>
      <c r="AN24" s="9"/>
      <c r="AQ24" s="17"/>
      <c r="AR24" s="28"/>
    </row>
    <row r="25" spans="1:46" s="4" customFormat="1" ht="15">
      <c r="A25" s="5"/>
      <c r="B25" s="4" t="s">
        <v>136</v>
      </c>
      <c r="C25" s="4" t="s">
        <v>137</v>
      </c>
      <c r="D25" s="6">
        <v>63</v>
      </c>
      <c r="E25" s="4" t="s">
        <v>138</v>
      </c>
      <c r="K25" s="4">
        <v>29</v>
      </c>
      <c r="N25" s="4">
        <v>30</v>
      </c>
      <c r="O25" s="8">
        <v>31</v>
      </c>
      <c r="S25" s="7">
        <v>28</v>
      </c>
      <c r="V25" s="7">
        <v>48</v>
      </c>
      <c r="W25" s="7">
        <v>44</v>
      </c>
      <c r="Y25" s="4">
        <v>41</v>
      </c>
      <c r="Z25" s="4">
        <v>20</v>
      </c>
      <c r="AD25" s="4">
        <v>36</v>
      </c>
      <c r="AN25" s="9">
        <f>SUM(F25:AM25)</f>
        <v>307</v>
      </c>
      <c r="AO25" s="4">
        <f>(COUNT(F25:AM25))</f>
        <v>9</v>
      </c>
      <c r="AP25" s="4">
        <f>IF(COUNT(F25:AM25)&gt;0,LARGE(F25:AM25,1),0)+IF(COUNT(F25:AM25)&gt;1,LARGE(F25:AM25,2),0)+IF(COUNT(F25:AM25)&gt;2,LARGE(F25:AM25,3),0)+IF(COUNT(F25:AM25)&gt;3,LARGE(F25:AM25,4),0)+IF(COUNT(F25:AM25)&gt;4,LARGE(F25:AM25,5),0)+IF(COUNT(F25:AM25)&gt;5,LARGE(F25:AM25,6),0)+IF(COUNT(F25:AM25)&gt;6,LARGE(F25:AM25,7),0)+IF(COUNT(F25:AM25)&gt;7,LARGE(F25:AM25,8),0)+IF(COUNT(F25:AM25)&gt;8,LARGE(F25:AM25,9),0)+IF(COUNT(F25:AM25)&gt;9,LARGE(F25:AM25,10),0)+IF(COUNT(F25:AM25)&gt;10,LARGE(F25:AM25,11),0)+IF(COUNT(F25:AM25)&gt;11,LARGE(F25:AM25,12),0)+IF(COUNT(F25:AM25)&gt;12,LARGE(F25:AM25,13),0)+IF(COUNT(F25:AM25)&gt;13,LARGE(F25:AM25,14),0)+IF(COUNT(F25:AM25)&gt;14,LARGE(F25:AM25,15),0)</f>
        <v>307</v>
      </c>
      <c r="AQ25" s="17">
        <f>IF(COUNT(F25:AM25)&lt;22,IF(COUNT(F25:AM25)&gt;14,(COUNT(F25:AM25)-15),0)*20,120)</f>
        <v>0</v>
      </c>
      <c r="AR25" s="28">
        <f>AP25+AQ25</f>
        <v>307</v>
      </c>
      <c r="AT25" s="4">
        <f>A25</f>
        <v>0</v>
      </c>
    </row>
    <row r="26" spans="1:44" s="4" customFormat="1" ht="15">
      <c r="A26" s="5"/>
      <c r="B26" s="29" t="s">
        <v>131</v>
      </c>
      <c r="C26" s="4" t="s">
        <v>132</v>
      </c>
      <c r="D26" s="30">
        <v>63</v>
      </c>
      <c r="E26" s="29" t="s">
        <v>75</v>
      </c>
      <c r="J26" s="7">
        <v>0</v>
      </c>
      <c r="K26" s="4">
        <v>20</v>
      </c>
      <c r="L26" s="7">
        <v>13</v>
      </c>
      <c r="P26" s="7">
        <v>34</v>
      </c>
      <c r="Q26" s="4">
        <v>36</v>
      </c>
      <c r="S26" s="7">
        <v>23</v>
      </c>
      <c r="V26" s="7">
        <v>46</v>
      </c>
      <c r="AF26" s="4">
        <v>35</v>
      </c>
      <c r="AJ26" s="8">
        <v>0</v>
      </c>
      <c r="AN26" s="9">
        <f>SUM(F26:AM26)</f>
        <v>207</v>
      </c>
      <c r="AO26" s="4">
        <f>(COUNT(F26:AM26))</f>
        <v>9</v>
      </c>
      <c r="AP26" s="4">
        <f>IF(COUNT(F26:AM26)&gt;0,LARGE(F26:AM26,1),0)+IF(COUNT(F26:AM26)&gt;1,LARGE(F26:AM26,2),0)+IF(COUNT(F26:AM26)&gt;2,LARGE(F26:AM26,3),0)+IF(COUNT(F26:AM26)&gt;3,LARGE(F26:AM26,4),0)+IF(COUNT(F26:AM26)&gt;4,LARGE(F26:AM26,5),0)+IF(COUNT(F26:AM26)&gt;5,LARGE(F26:AM26,6),0)+IF(COUNT(F26:AM26)&gt;6,LARGE(F26:AM26,7),0)+IF(COUNT(F26:AM26)&gt;7,LARGE(F26:AM26,8),0)+IF(COUNT(F26:AM26)&gt;8,LARGE(F26:AM26,9),0)+IF(COUNT(F26:AM26)&gt;9,LARGE(F26:AM26,10),0)+IF(COUNT(F26:AM26)&gt;10,LARGE(F26:AM26,11),0)+IF(COUNT(F26:AM26)&gt;11,LARGE(F26:AM26,12),0)+IF(COUNT(F26:AM26)&gt;12,LARGE(F26:AM26,13),0)+IF(COUNT(F26:AM26)&gt;13,LARGE(F26:AM26,14),0)+IF(COUNT(F26:AM26)&gt;14,LARGE(F26:AM26,15),0)</f>
        <v>207</v>
      </c>
      <c r="AQ26" s="17">
        <f>IF(COUNT(F26:AM26)&lt;22,IF(COUNT(F26:AM26)&gt;14,(COUNT(F26:AM26)-15),0)*20,120)</f>
        <v>0</v>
      </c>
      <c r="AR26" s="28">
        <f>AP26+AQ26</f>
        <v>207</v>
      </c>
    </row>
    <row r="27" spans="1:44" s="4" customFormat="1" ht="15">
      <c r="A27" s="5"/>
      <c r="B27" s="4" t="s">
        <v>177</v>
      </c>
      <c r="C27" s="4" t="s">
        <v>132</v>
      </c>
      <c r="D27" s="6">
        <v>62</v>
      </c>
      <c r="E27" s="4" t="s">
        <v>178</v>
      </c>
      <c r="F27" s="11"/>
      <c r="G27" s="4">
        <v>0</v>
      </c>
      <c r="I27" s="4">
        <v>0</v>
      </c>
      <c r="J27" s="7">
        <v>0</v>
      </c>
      <c r="O27" s="9">
        <v>32</v>
      </c>
      <c r="P27" s="7">
        <v>31</v>
      </c>
      <c r="S27" s="4">
        <v>29</v>
      </c>
      <c r="V27" s="4">
        <v>42</v>
      </c>
      <c r="AE27" s="4">
        <v>19</v>
      </c>
      <c r="AJ27" s="7">
        <v>0</v>
      </c>
      <c r="AN27" s="9">
        <f>SUM(F27:AM27)</f>
        <v>153</v>
      </c>
      <c r="AO27" s="4">
        <f>(COUNT(F27:AM27))</f>
        <v>9</v>
      </c>
      <c r="AP27" s="4">
        <f>IF(COUNT(F27:AM27)&gt;0,LARGE(F27:AM27,1),0)+IF(COUNT(F27:AM27)&gt;1,LARGE(F27:AM27,2),0)+IF(COUNT(F27:AM27)&gt;2,LARGE(F27:AM27,3),0)+IF(COUNT(F27:AM27)&gt;3,LARGE(F27:AM27,4),0)+IF(COUNT(F27:AM27)&gt;4,LARGE(F27:AM27,5),0)+IF(COUNT(F27:AM27)&gt;5,LARGE(F27:AM27,6),0)+IF(COUNT(F27:AM27)&gt;6,LARGE(F27:AM27,7),0)+IF(COUNT(F27:AM27)&gt;7,LARGE(F27:AM27,8),0)+IF(COUNT(F27:AM27)&gt;8,LARGE(F27:AM27,9),0)+IF(COUNT(F27:AM27)&gt;9,LARGE(F27:AM27,10),0)+IF(COUNT(F27:AM27)&gt;10,LARGE(F27:AM27,11),0)+IF(COUNT(F27:AM27)&gt;11,LARGE(F27:AM27,12),0)+IF(COUNT(F27:AM27)&gt;12,LARGE(F27:AM27,13),0)+IF(COUNT(F27:AM27)&gt;13,LARGE(F27:AM27,14),0)+IF(COUNT(F27:AM27)&gt;14,LARGE(F27:AM27,15),0)</f>
        <v>153</v>
      </c>
      <c r="AQ27" s="17">
        <f>IF(COUNT(F27:AM27)&lt;22,IF(COUNT(F27:AM27)&gt;14,(COUNT(F27:AM27)-15),0)*20,120)</f>
        <v>0</v>
      </c>
      <c r="AR27" s="28">
        <f>AP27+AQ27</f>
        <v>153</v>
      </c>
    </row>
    <row r="28" spans="1:44" s="4" customFormat="1" ht="15">
      <c r="A28" s="5"/>
      <c r="B28" s="4" t="s">
        <v>121</v>
      </c>
      <c r="C28" s="4" t="s">
        <v>122</v>
      </c>
      <c r="D28" s="6">
        <v>65</v>
      </c>
      <c r="E28" s="4" t="s">
        <v>123</v>
      </c>
      <c r="F28" s="11"/>
      <c r="G28" s="11"/>
      <c r="J28" s="7">
        <v>39</v>
      </c>
      <c r="O28" s="9">
        <v>49</v>
      </c>
      <c r="P28" s="7">
        <v>50</v>
      </c>
      <c r="T28" s="7">
        <v>50</v>
      </c>
      <c r="W28" s="7">
        <v>49</v>
      </c>
      <c r="AI28" s="4">
        <v>46</v>
      </c>
      <c r="AJ28" s="8">
        <v>42</v>
      </c>
      <c r="AN28" s="9">
        <f t="shared" si="0"/>
        <v>325</v>
      </c>
      <c r="AO28" s="4">
        <f t="shared" si="1"/>
        <v>7</v>
      </c>
      <c r="AP28" s="4">
        <f>IF(COUNT(F28:AM28)&gt;0,LARGE(F28:AM28,1),0)+IF(COUNT(F28:AM28)&gt;1,LARGE(F28:AM28,2),0)+IF(COUNT(F28:AM28)&gt;2,LARGE(F28:AM28,3),0)+IF(COUNT(F28:AM28)&gt;3,LARGE(F28:AM28,4),0)+IF(COUNT(F28:AM28)&gt;4,LARGE(F28:AM28,5),0)+IF(COUNT(F28:AM28)&gt;5,LARGE(F28:AM28,6),0)+IF(COUNT(F28:AM28)&gt;6,LARGE(F28:AM28,7),0)+IF(COUNT(F28:AM28)&gt;7,LARGE(F28:AM28,8),0)+IF(COUNT(F28:AM28)&gt;8,LARGE(F28:AM28,9),0)+IF(COUNT(F28:AM28)&gt;9,LARGE(F28:AM28,10),0)+IF(COUNT(F28:AM28)&gt;10,LARGE(F28:AM28,11),0)+IF(COUNT(F28:AM28)&gt;11,LARGE(F28:AM28,12),0)+IF(COUNT(F28:AM28)&gt;12,LARGE(F28:AM28,13),0)+IF(COUNT(F28:AM28)&gt;13,LARGE(F28:AM28,14),0)+IF(COUNT(F28:AM28)&gt;14,LARGE(F28:AM28,15),0)</f>
        <v>325</v>
      </c>
      <c r="AQ28" s="17">
        <f t="shared" si="3"/>
        <v>0</v>
      </c>
      <c r="AR28" s="28">
        <f t="shared" si="4"/>
        <v>325</v>
      </c>
    </row>
    <row r="29" spans="1:46" s="4" customFormat="1" ht="15">
      <c r="A29" s="5"/>
      <c r="B29" s="4" t="s">
        <v>79</v>
      </c>
      <c r="C29" s="4" t="s">
        <v>80</v>
      </c>
      <c r="D29" s="6">
        <v>63</v>
      </c>
      <c r="E29" s="4" t="s">
        <v>81</v>
      </c>
      <c r="G29" s="7">
        <v>44</v>
      </c>
      <c r="H29" s="4">
        <v>38</v>
      </c>
      <c r="J29" s="7">
        <v>37</v>
      </c>
      <c r="N29" s="4">
        <v>45</v>
      </c>
      <c r="P29" s="7">
        <v>47</v>
      </c>
      <c r="T29" s="7">
        <v>46</v>
      </c>
      <c r="X29" s="4">
        <v>28</v>
      </c>
      <c r="Y29" s="4">
        <v>35</v>
      </c>
      <c r="AN29" s="9">
        <f t="shared" si="0"/>
        <v>320</v>
      </c>
      <c r="AO29" s="4">
        <f t="shared" si="1"/>
        <v>8</v>
      </c>
      <c r="AP29" s="4">
        <f>IF(COUNT(G29:AM29)&gt;0,LARGE(G29:AM29,1),0)+IF(COUNT(G29:AM29)&gt;1,LARGE(G29:AM29,2),0)+IF(COUNT(G29:AM29)&gt;2,LARGE(G29:AM29,3),0)+IF(COUNT(G29:AM29)&gt;3,LARGE(G29:AM29,4),0)+IF(COUNT(G29:AM29)&gt;4,LARGE(G29:AM29,5),0)+IF(COUNT(G29:AM29)&gt;5,LARGE(G29:AM29,6),0)+IF(COUNT(G29:AM29)&gt;6,LARGE(G29:AM29,7),0)+IF(COUNT(G29:AM29)&gt;7,LARGE(G29:AM29,8),0)+IF(COUNT(G29:AM29)&gt;8,LARGE(G29:AM29,9),0)+IF(COUNT(G29:AM29)&gt;9,LARGE(G29:AM29,10),0)+IF(COUNT(G29:AM29)&gt;10,LARGE(G29:AM29,11),0)+IF(COUNT(G29:AM29)&gt;11,LARGE(G29:AM29,12),0)+IF(COUNT(G29:AM29)&gt;12,LARGE(G29:AM29,13),0)+IF(COUNT(G29:AM29)&gt;13,LARGE(G29:AM29,14),0)+IF(COUNT(G29:AM29)&gt;14,LARGE(G29:AM29,15),0)</f>
        <v>320</v>
      </c>
      <c r="AQ29" s="17">
        <f t="shared" si="3"/>
        <v>0</v>
      </c>
      <c r="AR29" s="28">
        <f t="shared" si="4"/>
        <v>320</v>
      </c>
      <c r="AS29" s="20" t="str">
        <f>B29</f>
        <v>Forst </v>
      </c>
      <c r="AT29" s="21">
        <f>A29</f>
        <v>0</v>
      </c>
    </row>
    <row r="30" spans="1:46" s="4" customFormat="1" ht="15">
      <c r="A30" s="5"/>
      <c r="B30" s="24" t="s">
        <v>100</v>
      </c>
      <c r="C30" s="24" t="s">
        <v>84</v>
      </c>
      <c r="D30" s="25">
        <v>65</v>
      </c>
      <c r="E30" s="24" t="s">
        <v>101</v>
      </c>
      <c r="G30" s="26">
        <v>34</v>
      </c>
      <c r="J30" s="7">
        <v>21</v>
      </c>
      <c r="L30" s="7">
        <v>24</v>
      </c>
      <c r="N30" s="4">
        <v>46</v>
      </c>
      <c r="S30" s="7">
        <v>45</v>
      </c>
      <c r="Z30" s="4">
        <v>42</v>
      </c>
      <c r="AF30" s="4">
        <v>47</v>
      </c>
      <c r="AI30" s="7">
        <v>45</v>
      </c>
      <c r="AN30" s="9">
        <f t="shared" si="0"/>
        <v>304</v>
      </c>
      <c r="AO30" s="4">
        <f t="shared" si="1"/>
        <v>8</v>
      </c>
      <c r="AP30" s="4">
        <f>IF(COUNT(F30:AM30)&gt;0,LARGE(F30:AM30,1),0)+IF(COUNT(F30:AM30)&gt;1,LARGE(F30:AM30,2),0)+IF(COUNT(F30:AM30)&gt;2,LARGE(F30:AM30,3),0)+IF(COUNT(F30:AM30)&gt;3,LARGE(F30:AM30,4),0)+IF(COUNT(F30:AM30)&gt;4,LARGE(F30:AM30,5),0)+IF(COUNT(F30:AM30)&gt;5,LARGE(F30:AM30,6),0)+IF(COUNT(F30:AM30)&gt;6,LARGE(F30:AM30,7),0)+IF(COUNT(F30:AM30)&gt;7,LARGE(F30:AM30,8),0)+IF(COUNT(F30:AM30)&gt;8,LARGE(F30:AM30,9),0)+IF(COUNT(F30:AM30)&gt;9,LARGE(F30:AM30,10),0)+IF(COUNT(F30:AM30)&gt;10,LARGE(F30:AM30,11),0)+IF(COUNT(F30:AM30)&gt;11,LARGE(F30:AM30,12),0)+IF(COUNT(F30:AM30)&gt;12,LARGE(F30:AM30,13),0)+IF(COUNT(F30:AM30)&gt;13,LARGE(F30:AM30,14),0)+IF(COUNT(F30:AM30)&gt;14,LARGE(F30:AM30,15),0)</f>
        <v>304</v>
      </c>
      <c r="AQ30" s="17">
        <f t="shared" si="3"/>
        <v>0</v>
      </c>
      <c r="AR30" s="28">
        <f t="shared" si="4"/>
        <v>304</v>
      </c>
      <c r="AT30" s="4">
        <f>A30</f>
        <v>0</v>
      </c>
    </row>
    <row r="31" spans="1:46" s="4" customFormat="1" ht="15">
      <c r="A31" s="5"/>
      <c r="B31" s="4" t="s">
        <v>98</v>
      </c>
      <c r="C31" s="4" t="s">
        <v>99</v>
      </c>
      <c r="D31" s="6">
        <v>63</v>
      </c>
      <c r="G31" s="7">
        <v>43</v>
      </c>
      <c r="K31" s="4">
        <v>42</v>
      </c>
      <c r="N31" s="4">
        <v>41</v>
      </c>
      <c r="P31" s="7">
        <v>44</v>
      </c>
      <c r="S31" s="7">
        <v>42</v>
      </c>
      <c r="T31" s="7">
        <v>43</v>
      </c>
      <c r="AI31" s="7">
        <v>46</v>
      </c>
      <c r="AN31" s="9">
        <f t="shared" si="0"/>
        <v>301</v>
      </c>
      <c r="AO31" s="4">
        <f t="shared" si="1"/>
        <v>7</v>
      </c>
      <c r="AP31" s="4">
        <f>IF(COUNT(F31:AM31)&gt;0,LARGE(F31:AM31,1),0)+IF(COUNT(F31:AM31)&gt;1,LARGE(F31:AM31,2),0)+IF(COUNT(F31:AM31)&gt;2,LARGE(F31:AM31,3),0)+IF(COUNT(F31:AM31)&gt;3,LARGE(F31:AM31,4),0)+IF(COUNT(F31:AM31)&gt;4,LARGE(F31:AM31,5),0)+IF(COUNT(F31:AM31)&gt;5,LARGE(F31:AM31,6),0)+IF(COUNT(F31:AM31)&gt;6,LARGE(F31:AM31,7),0)+IF(COUNT(F31:AM31)&gt;7,LARGE(F31:AM31,8),0)+IF(COUNT(F31:AM31)&gt;8,LARGE(F31:AM31,9),0)+IF(COUNT(F31:AM31)&gt;9,LARGE(F31:AM31,10),0)+IF(COUNT(F31:AM31)&gt;10,LARGE(F31:AM31,11),0)+IF(COUNT(F31:AM31)&gt;11,LARGE(F31:AM31,12),0)+IF(COUNT(F31:AM31)&gt;12,LARGE(F31:AM31,13),0)+IF(COUNT(F31:AM31)&gt;13,LARGE(F31:AM31,14),0)+IF(COUNT(F31:AM31)&gt;14,LARGE(F31:AM31,15),0)</f>
        <v>301</v>
      </c>
      <c r="AQ31" s="17">
        <f t="shared" si="3"/>
        <v>0</v>
      </c>
      <c r="AR31" s="28">
        <f t="shared" si="4"/>
        <v>301</v>
      </c>
      <c r="AS31" s="20" t="str">
        <f>B31</f>
        <v>Schwarz</v>
      </c>
      <c r="AT31" s="21">
        <f>A31</f>
        <v>0</v>
      </c>
    </row>
    <row r="32" spans="1:44" s="4" customFormat="1" ht="15">
      <c r="A32" s="5"/>
      <c r="B32" s="33" t="s">
        <v>152</v>
      </c>
      <c r="C32" s="33" t="s">
        <v>88</v>
      </c>
      <c r="D32" s="33">
        <v>62</v>
      </c>
      <c r="E32" s="33" t="s">
        <v>89</v>
      </c>
      <c r="F32">
        <v>39</v>
      </c>
      <c r="G32">
        <v>45</v>
      </c>
      <c r="H32"/>
      <c r="I32"/>
      <c r="J32"/>
      <c r="K32"/>
      <c r="L32"/>
      <c r="M32"/>
      <c r="N32">
        <v>47</v>
      </c>
      <c r="O32"/>
      <c r="S32" s="7">
        <v>46</v>
      </c>
      <c r="X32" s="4">
        <v>48</v>
      </c>
      <c r="AD32" s="4">
        <v>49</v>
      </c>
      <c r="AN32" s="9">
        <f t="shared" si="0"/>
        <v>274</v>
      </c>
      <c r="AO32" s="4">
        <f t="shared" si="1"/>
        <v>6</v>
      </c>
      <c r="AP32" s="4">
        <f>IF(COUNT(F32:AM32)&gt;0,LARGE(F32:AM32,1),0)+IF(COUNT(F32:AM32)&gt;1,LARGE(F32:AM32,2),0)+IF(COUNT(F32:AM32)&gt;2,LARGE(F32:AM32,3),0)+IF(COUNT(F32:AM32)&gt;3,LARGE(F32:AM32,4),0)+IF(COUNT(F32:AM32)&gt;4,LARGE(F32:AM32,5),0)+IF(COUNT(F32:AM32)&gt;5,LARGE(F32:AM32,6),0)+IF(COUNT(F32:AM32)&gt;6,LARGE(F32:AM32,7),0)+IF(COUNT(F32:AM32)&gt;7,LARGE(F32:AM32,8),0)+IF(COUNT(F32:AM32)&gt;8,LARGE(F32:AM32,9),0)+IF(COUNT(F32:AM32)&gt;9,LARGE(F32:AM32,10),0)+IF(COUNT(F32:AM32)&gt;10,LARGE(F32:AM32,11),0)+IF(COUNT(F32:AM32)&gt;11,LARGE(F32:AM32,12),0)+IF(COUNT(F32:AM32)&gt;12,LARGE(F32:AM32,13),0)+IF(COUNT(F32:AM32)&gt;13,LARGE(F32:AM32,14),0)+IF(COUNT(F32:AM32)&gt;14,LARGE(F32:AM32,15),0)</f>
        <v>274</v>
      </c>
      <c r="AQ32" s="17">
        <f t="shared" si="3"/>
        <v>0</v>
      </c>
      <c r="AR32" s="28">
        <f t="shared" si="4"/>
        <v>274</v>
      </c>
    </row>
    <row r="33" spans="1:44" s="4" customFormat="1" ht="15">
      <c r="A33" s="5"/>
      <c r="B33" s="4" t="s">
        <v>93</v>
      </c>
      <c r="C33" s="4" t="s">
        <v>94</v>
      </c>
      <c r="D33" s="6">
        <v>63</v>
      </c>
      <c r="E33" s="4" t="s">
        <v>95</v>
      </c>
      <c r="H33" s="4">
        <v>21</v>
      </c>
      <c r="J33" s="4">
        <v>43</v>
      </c>
      <c r="K33" s="4">
        <v>31</v>
      </c>
      <c r="N33" s="4">
        <v>35</v>
      </c>
      <c r="U33" s="4">
        <v>33</v>
      </c>
      <c r="Y33" s="4">
        <v>31</v>
      </c>
      <c r="AD33" s="4">
        <v>40</v>
      </c>
      <c r="AF33" s="4">
        <v>39</v>
      </c>
      <c r="AN33" s="9">
        <f t="shared" si="0"/>
        <v>273</v>
      </c>
      <c r="AO33" s="4">
        <f t="shared" si="1"/>
        <v>8</v>
      </c>
      <c r="AP33" s="4">
        <f>IF(COUNT(F33:AM33)&gt;0,LARGE(F33:AM33,1),0)+IF(COUNT(F33:AM33)&gt;1,LARGE(F33:AM33,2),0)+IF(COUNT(F33:AM33)&gt;2,LARGE(F33:AM33,3),0)+IF(COUNT(F33:AM33)&gt;3,LARGE(F33:AM33,4),0)+IF(COUNT(F33:AM33)&gt;4,LARGE(F33:AM33,5),0)+IF(COUNT(F33:AM33)&gt;5,LARGE(F33:AM33,6),0)+IF(COUNT(F33:AM33)&gt;6,LARGE(F33:AM33,7),0)+IF(COUNT(F33:AM33)&gt;7,LARGE(F33:AM33,8),0)+IF(COUNT(F33:AM33)&gt;8,LARGE(F33:AM33,9),0)+IF(COUNT(F33:AM33)&gt;9,LARGE(F33:AM33,10),0)+IF(COUNT(F33:AM33)&gt;10,LARGE(F33:AM33,11),0)+IF(COUNT(F33:AM33)&gt;11,LARGE(F33:AM33,12),0)+IF(COUNT(F33:AM33)&gt;12,LARGE(F33:AM33,13),0)+IF(COUNT(F33:AM33)&gt;13,LARGE(F33:AM33,14),0)+IF(COUNT(F33:AM33)&gt;14,LARGE(F33:AM33,15),0)</f>
        <v>273</v>
      </c>
      <c r="AQ33" s="17">
        <f t="shared" si="3"/>
        <v>0</v>
      </c>
      <c r="AR33" s="28">
        <f t="shared" si="4"/>
        <v>273</v>
      </c>
    </row>
    <row r="34" spans="1:44" s="4" customFormat="1" ht="15">
      <c r="A34" s="5"/>
      <c r="B34" s="4" t="s">
        <v>105</v>
      </c>
      <c r="C34" s="4" t="s">
        <v>106</v>
      </c>
      <c r="D34" s="6">
        <v>65</v>
      </c>
      <c r="E34" s="4" t="s">
        <v>107</v>
      </c>
      <c r="G34" s="7">
        <v>36</v>
      </c>
      <c r="H34" s="4">
        <v>40</v>
      </c>
      <c r="L34" s="7">
        <v>43</v>
      </c>
      <c r="T34" s="7">
        <v>48</v>
      </c>
      <c r="U34" s="4">
        <v>47</v>
      </c>
      <c r="X34" s="4">
        <v>49</v>
      </c>
      <c r="AN34" s="9">
        <f t="shared" si="0"/>
        <v>263</v>
      </c>
      <c r="AO34" s="4">
        <f t="shared" si="1"/>
        <v>6</v>
      </c>
      <c r="AP34" s="4">
        <f>IF(COUNT(G34:AM34)&gt;0,LARGE(G34:AM34,1),0)+IF(COUNT(G34:AM34)&gt;1,LARGE(G34:AM34,2),0)+IF(COUNT(G34:AM34)&gt;2,LARGE(G34:AM34,3),0)+IF(COUNT(G34:AM34)&gt;3,LARGE(G34:AM34,4),0)+IF(COUNT(G34:AM34)&gt;4,LARGE(G34:AM34,5),0)+IF(COUNT(G34:AM34)&gt;5,LARGE(G34:AM34,6),0)+IF(COUNT(G34:AM34)&gt;6,LARGE(G34:AM34,7),0)+IF(COUNT(G34:AM34)&gt;7,LARGE(G34:AM34,8),0)+IF(COUNT(G34:AM34)&gt;8,LARGE(G34:AM34,9),0)+IF(COUNT(G34:AM34)&gt;9,LARGE(G34:AM34,10),0)+IF(COUNT(G34:AM34)&gt;10,LARGE(G34:AM34,11),0)+IF(COUNT(G34:AM34)&gt;11,LARGE(G34:AM34,12),0)+IF(COUNT(G34:AM34)&gt;12,LARGE(G34:AM34,13),0)+IF(COUNT(G34:AM34)&gt;13,LARGE(G34:AM34,14),0)+IF(COUNT(G34:AM34)&gt;14,LARGE(G34:AM34,15),0)</f>
        <v>263</v>
      </c>
      <c r="AQ34" s="17">
        <f t="shared" si="3"/>
        <v>0</v>
      </c>
      <c r="AR34" s="28">
        <f t="shared" si="4"/>
        <v>263</v>
      </c>
    </row>
    <row r="35" spans="1:44" s="4" customFormat="1" ht="15">
      <c r="A35" s="5"/>
      <c r="B35" s="23" t="s">
        <v>153</v>
      </c>
      <c r="C35" s="4" t="s">
        <v>154</v>
      </c>
      <c r="D35" s="6">
        <v>66</v>
      </c>
      <c r="E35" s="23" t="s">
        <v>135</v>
      </c>
      <c r="G35" s="4">
        <v>40</v>
      </c>
      <c r="O35" s="9">
        <v>46</v>
      </c>
      <c r="S35" s="7">
        <v>37</v>
      </c>
      <c r="V35" s="4">
        <v>46</v>
      </c>
      <c r="Y35" s="4">
        <v>46</v>
      </c>
      <c r="AB35" s="7">
        <v>41</v>
      </c>
      <c r="AN35" s="9">
        <f t="shared" si="0"/>
        <v>256</v>
      </c>
      <c r="AO35" s="4">
        <f t="shared" si="1"/>
        <v>6</v>
      </c>
      <c r="AP35" s="4">
        <f>IF(COUNT(F35:AM35)&gt;0,LARGE(F35:AM35,1),0)+IF(COUNT(F35:AM35)&gt;1,LARGE(F35:AM35,2),0)+IF(COUNT(F35:AM35)&gt;2,LARGE(F35:AM35,3),0)+IF(COUNT(F35:AM35)&gt;3,LARGE(F35:AM35,4),0)+IF(COUNT(F35:AM35)&gt;4,LARGE(F35:AM35,5),0)+IF(COUNT(F35:AM35)&gt;5,LARGE(F35:AM35,6),0)+IF(COUNT(F35:AM35)&gt;6,LARGE(F35:AM35,7),0)+IF(COUNT(F35:AM35)&gt;7,LARGE(F35:AM35,8),0)+IF(COUNT(F35:AM35)&gt;8,LARGE(F35:AM35,9),0)+IF(COUNT(F35:AM35)&gt;9,LARGE(F35:AM35,10),0)+IF(COUNT(F35:AM35)&gt;10,LARGE(F35:AM35,11),0)+IF(COUNT(F35:AM35)&gt;11,LARGE(F35:AM35,12),0)+IF(COUNT(F35:AM35)&gt;12,LARGE(F35:AM35,13),0)+IF(COUNT(F35:AM35)&gt;13,LARGE(F35:AM35,14),0)+IF(COUNT(F35:AM35)&gt;14,LARGE(F35:AM35,15),0)</f>
        <v>256</v>
      </c>
      <c r="AQ35" s="17">
        <f t="shared" si="3"/>
        <v>0</v>
      </c>
      <c r="AR35" s="28">
        <f t="shared" si="4"/>
        <v>256</v>
      </c>
    </row>
    <row r="36" spans="1:44" s="4" customFormat="1" ht="15">
      <c r="A36" s="5"/>
      <c r="B36" t="s">
        <v>157</v>
      </c>
      <c r="C36" t="s">
        <v>137</v>
      </c>
      <c r="D36">
        <v>64</v>
      </c>
      <c r="E36" t="s">
        <v>104</v>
      </c>
      <c r="F36"/>
      <c r="G36">
        <v>27</v>
      </c>
      <c r="H36"/>
      <c r="I36"/>
      <c r="J36"/>
      <c r="K36"/>
      <c r="L36">
        <v>19</v>
      </c>
      <c r="M36"/>
      <c r="N36">
        <v>34</v>
      </c>
      <c r="O36">
        <v>42</v>
      </c>
      <c r="P36" s="7">
        <v>38</v>
      </c>
      <c r="U36" s="4">
        <v>39</v>
      </c>
      <c r="Z36" s="4">
        <v>22</v>
      </c>
      <c r="AE36" s="4">
        <v>33</v>
      </c>
      <c r="AN36" s="9">
        <f t="shared" si="0"/>
        <v>254</v>
      </c>
      <c r="AO36" s="4">
        <f t="shared" si="1"/>
        <v>8</v>
      </c>
      <c r="AP36" s="4">
        <f>IF(COUNT(G36:AM36)&gt;0,LARGE(G36:AM36,1),0)+IF(COUNT(G36:AM36)&gt;1,LARGE(G36:AM36,2),0)+IF(COUNT(G36:AM36)&gt;2,LARGE(G36:AM36,3),0)+IF(COUNT(G36:AM36)&gt;3,LARGE(G36:AM36,4),0)+IF(COUNT(G36:AM36)&gt;4,LARGE(G36:AM36,5),0)+IF(COUNT(G36:AM36)&gt;5,LARGE(G36:AM36,6),0)+IF(COUNT(G36:AM36)&gt;6,LARGE(G36:AM36,7),0)+IF(COUNT(G36:AM36)&gt;7,LARGE(G36:AM36,8),0)+IF(COUNT(G36:AM36)&gt;8,LARGE(G36:AM36,9),0)+IF(COUNT(G36:AM36)&gt;9,LARGE(G36:AM36,10),0)+IF(COUNT(G36:AM36)&gt;10,LARGE(G36:AM36,11),0)+IF(COUNT(G36:AM36)&gt;11,LARGE(G36:AM36,12),0)+IF(COUNT(G36:AM36)&gt;12,LARGE(G36:AM36,13),0)+IF(COUNT(G36:AM36)&gt;13,LARGE(G36:AM36,14),0)+IF(COUNT(G36:AM36)&gt;14,LARGE(G36:AM36,15),0)</f>
        <v>254</v>
      </c>
      <c r="AQ36" s="17">
        <f t="shared" si="3"/>
        <v>0</v>
      </c>
      <c r="AR36" s="28">
        <f t="shared" si="4"/>
        <v>254</v>
      </c>
    </row>
    <row r="37" spans="1:44" s="4" customFormat="1" ht="15">
      <c r="A37" s="5"/>
      <c r="B37" s="29" t="s">
        <v>149</v>
      </c>
      <c r="C37" s="4" t="s">
        <v>84</v>
      </c>
      <c r="D37" s="30">
        <v>63</v>
      </c>
      <c r="E37" s="4" t="s">
        <v>150</v>
      </c>
      <c r="F37" s="11"/>
      <c r="G37" s="11"/>
      <c r="J37" s="7">
        <v>17</v>
      </c>
      <c r="R37" s="4">
        <v>41</v>
      </c>
      <c r="U37" s="4">
        <v>40</v>
      </c>
      <c r="AB37" s="7">
        <v>38</v>
      </c>
      <c r="AC37" s="7">
        <v>46</v>
      </c>
      <c r="AJ37" s="7">
        <v>26</v>
      </c>
      <c r="AL37" s="4">
        <v>43</v>
      </c>
      <c r="AN37" s="9">
        <f t="shared" si="0"/>
        <v>251</v>
      </c>
      <c r="AO37" s="4">
        <f t="shared" si="1"/>
        <v>7</v>
      </c>
      <c r="AP37" s="4">
        <f aca="true" t="shared" si="7" ref="AP37:AP47">IF(COUNT(F37:AM37)&gt;0,LARGE(F37:AM37,1),0)+IF(COUNT(F37:AM37)&gt;1,LARGE(F37:AM37,2),0)+IF(COUNT(F37:AM37)&gt;2,LARGE(F37:AM37,3),0)+IF(COUNT(F37:AM37)&gt;3,LARGE(F37:AM37,4),0)+IF(COUNT(F37:AM37)&gt;4,LARGE(F37:AM37,5),0)+IF(COUNT(F37:AM37)&gt;5,LARGE(F37:AM37,6),0)+IF(COUNT(F37:AM37)&gt;6,LARGE(F37:AM37,7),0)+IF(COUNT(F37:AM37)&gt;7,LARGE(F37:AM37,8),0)+IF(COUNT(F37:AM37)&gt;8,LARGE(F37:AM37,9),0)+IF(COUNT(F37:AM37)&gt;9,LARGE(F37:AM37,10),0)+IF(COUNT(F37:AM37)&gt;10,LARGE(F37:AM37,11),0)+IF(COUNT(F37:AM37)&gt;11,LARGE(F37:AM37,12),0)+IF(COUNT(F37:AM37)&gt;12,LARGE(F37:AM37,13),0)+IF(COUNT(F37:AM37)&gt;13,LARGE(F37:AM37,14),0)+IF(COUNT(F37:AM37)&gt;14,LARGE(F37:AM37,15),0)</f>
        <v>251</v>
      </c>
      <c r="AQ37" s="17">
        <f t="shared" si="3"/>
        <v>0</v>
      </c>
      <c r="AR37" s="28">
        <f t="shared" si="4"/>
        <v>251</v>
      </c>
    </row>
    <row r="38" spans="1:45" s="4" customFormat="1" ht="15">
      <c r="A38" s="5"/>
      <c r="B38" s="4" t="s">
        <v>133</v>
      </c>
      <c r="C38" s="4" t="s">
        <v>134</v>
      </c>
      <c r="D38" s="6">
        <v>66</v>
      </c>
      <c r="E38" s="4" t="s">
        <v>123</v>
      </c>
      <c r="F38" s="11"/>
      <c r="G38" s="22">
        <v>24</v>
      </c>
      <c r="J38" s="7">
        <v>23</v>
      </c>
      <c r="P38" s="7">
        <v>40</v>
      </c>
      <c r="R38" s="4">
        <v>39</v>
      </c>
      <c r="T38" s="7">
        <v>39</v>
      </c>
      <c r="U38" s="4">
        <v>41</v>
      </c>
      <c r="W38" s="7">
        <v>42</v>
      </c>
      <c r="AN38" s="9">
        <f t="shared" si="0"/>
        <v>248</v>
      </c>
      <c r="AO38" s="4">
        <f t="shared" si="1"/>
        <v>7</v>
      </c>
      <c r="AP38" s="4">
        <f>IF(COUNT(F38:AM38)&gt;0,LARGE(F38:AM38,1),0)+IF(COUNT(F38:AM38)&gt;1,LARGE(F38:AM38,2),0)+IF(COUNT(F38:AM38)&gt;2,LARGE(F38:AM38,3),0)+IF(COUNT(F38:AM38)&gt;3,LARGE(F38:AM38,4),0)+IF(COUNT(F38:AM38)&gt;4,LARGE(F38:AM38,5),0)+IF(COUNT(F38:AM38)&gt;5,LARGE(F38:AM38,6),0)+IF(COUNT(F38:AM38)&gt;6,LARGE(F38:AM38,7),0)+IF(COUNT(F38:AM38)&gt;7,LARGE(F38:AM38,8),0)+IF(COUNT(F38:AM38)&gt;8,LARGE(F38:AM38,9),0)+IF(COUNT(F38:AM38)&gt;9,LARGE(F38:AM38,10),0)+IF(COUNT(F38:AM38)&gt;10,LARGE(F38:AM38,11),0)+IF(COUNT(F38:AM38)&gt;11,LARGE(F38:AM38,12),0)+IF(COUNT(F38:AM38)&gt;12,LARGE(F38:AM38,13),0)+IF(COUNT(F38:AM38)&gt;13,LARGE(F38:AM38,14),0)+IF(COUNT(F38:AM38)&gt;14,LARGE(F38:AM38,15),0)</f>
        <v>248</v>
      </c>
      <c r="AQ38" s="17">
        <f t="shared" si="3"/>
        <v>0</v>
      </c>
      <c r="AR38" s="28">
        <f t="shared" si="4"/>
        <v>248</v>
      </c>
      <c r="AS38" s="20" t="str">
        <f>B38</f>
        <v>Löhr</v>
      </c>
    </row>
    <row r="39" spans="1:44" s="4" customFormat="1" ht="15">
      <c r="A39" s="5"/>
      <c r="B39" s="4" t="s">
        <v>168</v>
      </c>
      <c r="C39" s="4" t="s">
        <v>169</v>
      </c>
      <c r="D39" s="6">
        <v>65</v>
      </c>
      <c r="E39" s="4" t="s">
        <v>170</v>
      </c>
      <c r="Q39" s="4">
        <v>50</v>
      </c>
      <c r="S39" s="4">
        <v>47</v>
      </c>
      <c r="T39" s="7">
        <v>49</v>
      </c>
      <c r="AI39" s="4">
        <v>45</v>
      </c>
      <c r="AK39" s="7">
        <v>47</v>
      </c>
      <c r="AN39" s="9">
        <f t="shared" si="0"/>
        <v>238</v>
      </c>
      <c r="AO39" s="4">
        <f t="shared" si="1"/>
        <v>5</v>
      </c>
      <c r="AP39" s="4">
        <f t="shared" si="7"/>
        <v>238</v>
      </c>
      <c r="AQ39" s="17">
        <f t="shared" si="3"/>
        <v>0</v>
      </c>
      <c r="AR39" s="28">
        <f t="shared" si="4"/>
        <v>238</v>
      </c>
    </row>
    <row r="40" spans="1:44" s="4" customFormat="1" ht="15">
      <c r="A40" s="5"/>
      <c r="B40" s="13" t="s">
        <v>82</v>
      </c>
      <c r="C40" s="13" t="s">
        <v>80</v>
      </c>
      <c r="D40" s="14">
        <v>65</v>
      </c>
      <c r="E40" s="13" t="s">
        <v>83</v>
      </c>
      <c r="I40" s="13">
        <v>45</v>
      </c>
      <c r="L40" s="4">
        <v>48</v>
      </c>
      <c r="M40" s="7">
        <v>49</v>
      </c>
      <c r="S40" s="7">
        <v>48</v>
      </c>
      <c r="AI40" s="7">
        <v>48</v>
      </c>
      <c r="AN40" s="9">
        <f t="shared" si="0"/>
        <v>238</v>
      </c>
      <c r="AO40" s="4">
        <f t="shared" si="1"/>
        <v>5</v>
      </c>
      <c r="AP40" s="4">
        <f t="shared" si="7"/>
        <v>238</v>
      </c>
      <c r="AQ40" s="17">
        <f t="shared" si="3"/>
        <v>0</v>
      </c>
      <c r="AR40" s="28">
        <f t="shared" si="4"/>
        <v>238</v>
      </c>
    </row>
    <row r="41" spans="1:44" s="4" customFormat="1" ht="15">
      <c r="A41" s="5"/>
      <c r="B41" s="4" t="s">
        <v>85</v>
      </c>
      <c r="C41" s="4" t="s">
        <v>86</v>
      </c>
      <c r="D41" s="6">
        <v>64</v>
      </c>
      <c r="E41" s="4" t="s">
        <v>87</v>
      </c>
      <c r="F41" s="7">
        <v>42</v>
      </c>
      <c r="G41" s="4">
        <v>9</v>
      </c>
      <c r="K41" s="4">
        <v>43</v>
      </c>
      <c r="O41" s="9">
        <v>47</v>
      </c>
      <c r="S41" s="7">
        <v>47</v>
      </c>
      <c r="Z41" s="4">
        <v>44</v>
      </c>
      <c r="AN41" s="9">
        <f t="shared" si="0"/>
        <v>232</v>
      </c>
      <c r="AO41" s="4">
        <f t="shared" si="1"/>
        <v>6</v>
      </c>
      <c r="AP41" s="4">
        <f t="shared" si="7"/>
        <v>232</v>
      </c>
      <c r="AQ41" s="17">
        <f t="shared" si="3"/>
        <v>0</v>
      </c>
      <c r="AR41" s="28">
        <f t="shared" si="4"/>
        <v>232</v>
      </c>
    </row>
    <row r="42" spans="1:44" s="4" customFormat="1" ht="15">
      <c r="A42" s="5"/>
      <c r="B42" s="4" t="s">
        <v>116</v>
      </c>
      <c r="C42" s="4" t="s">
        <v>51</v>
      </c>
      <c r="D42" s="6">
        <v>63</v>
      </c>
      <c r="E42" s="4" t="s">
        <v>78</v>
      </c>
      <c r="G42" s="4">
        <v>31</v>
      </c>
      <c r="K42" s="4">
        <v>27</v>
      </c>
      <c r="N42" s="4">
        <v>26</v>
      </c>
      <c r="O42" s="9">
        <v>25</v>
      </c>
      <c r="T42" s="7">
        <v>36</v>
      </c>
      <c r="W42" s="4">
        <v>41</v>
      </c>
      <c r="AD42" s="4">
        <v>30</v>
      </c>
      <c r="AJ42" s="7">
        <v>15</v>
      </c>
      <c r="AN42" s="9">
        <f t="shared" si="0"/>
        <v>231</v>
      </c>
      <c r="AO42" s="4">
        <f t="shared" si="1"/>
        <v>8</v>
      </c>
      <c r="AP42" s="4">
        <f t="shared" si="7"/>
        <v>231</v>
      </c>
      <c r="AQ42" s="17">
        <f t="shared" si="3"/>
        <v>0</v>
      </c>
      <c r="AR42" s="28">
        <f t="shared" si="4"/>
        <v>231</v>
      </c>
    </row>
    <row r="43" spans="1:44" s="4" customFormat="1" ht="15">
      <c r="A43" s="5"/>
      <c r="B43" s="33" t="s">
        <v>232</v>
      </c>
      <c r="D43" s="34">
        <v>64</v>
      </c>
      <c r="E43" s="33" t="s">
        <v>233</v>
      </c>
      <c r="Z43" s="4">
        <v>48</v>
      </c>
      <c r="AD43" s="4">
        <v>35</v>
      </c>
      <c r="AF43" s="4">
        <v>42</v>
      </c>
      <c r="AI43" s="7">
        <v>49</v>
      </c>
      <c r="AJ43" s="7">
        <v>0</v>
      </c>
      <c r="AK43" s="7">
        <v>50</v>
      </c>
      <c r="AN43" s="9">
        <f t="shared" si="0"/>
        <v>224</v>
      </c>
      <c r="AO43" s="4">
        <f t="shared" si="1"/>
        <v>6</v>
      </c>
      <c r="AP43" s="4">
        <f t="shared" si="7"/>
        <v>224</v>
      </c>
      <c r="AQ43" s="17">
        <f t="shared" si="3"/>
        <v>0</v>
      </c>
      <c r="AR43" s="28">
        <f t="shared" si="4"/>
        <v>224</v>
      </c>
    </row>
    <row r="44" spans="1:44" s="4" customFormat="1" ht="15">
      <c r="A44" s="5"/>
      <c r="B44" s="4" t="s">
        <v>128</v>
      </c>
      <c r="C44" s="4" t="s">
        <v>127</v>
      </c>
      <c r="D44" s="6">
        <v>63</v>
      </c>
      <c r="E44" s="4" t="s">
        <v>129</v>
      </c>
      <c r="F44" s="11"/>
      <c r="G44" s="4">
        <v>25</v>
      </c>
      <c r="J44" s="7">
        <v>0</v>
      </c>
      <c r="O44" s="9">
        <v>40</v>
      </c>
      <c r="V44" s="4">
        <v>45</v>
      </c>
      <c r="Y44" s="4">
        <v>40</v>
      </c>
      <c r="AI44" s="7">
        <v>28</v>
      </c>
      <c r="AJ44" s="7">
        <v>41</v>
      </c>
      <c r="AN44" s="9">
        <f t="shared" si="0"/>
        <v>219</v>
      </c>
      <c r="AO44" s="4">
        <f t="shared" si="1"/>
        <v>7</v>
      </c>
      <c r="AP44" s="4">
        <f t="shared" si="7"/>
        <v>219</v>
      </c>
      <c r="AQ44" s="17">
        <f t="shared" si="3"/>
        <v>0</v>
      </c>
      <c r="AR44" s="28">
        <f t="shared" si="4"/>
        <v>219</v>
      </c>
    </row>
    <row r="45" spans="1:44" s="4" customFormat="1" ht="15">
      <c r="A45" s="5"/>
      <c r="B45" s="4" t="s">
        <v>148</v>
      </c>
      <c r="C45" s="4" t="s">
        <v>102</v>
      </c>
      <c r="D45" s="6">
        <v>63</v>
      </c>
      <c r="E45" s="4" t="s">
        <v>103</v>
      </c>
      <c r="F45" s="11"/>
      <c r="G45" s="16">
        <v>48</v>
      </c>
      <c r="I45" s="4">
        <v>32</v>
      </c>
      <c r="J45" s="7">
        <v>42</v>
      </c>
      <c r="Z45" s="4">
        <v>43</v>
      </c>
      <c r="AK45" s="7">
        <v>42</v>
      </c>
      <c r="AN45" s="9">
        <f t="shared" si="0"/>
        <v>207</v>
      </c>
      <c r="AO45" s="4">
        <f t="shared" si="1"/>
        <v>5</v>
      </c>
      <c r="AP45" s="4">
        <f t="shared" si="7"/>
        <v>207</v>
      </c>
      <c r="AQ45" s="17">
        <f t="shared" si="3"/>
        <v>0</v>
      </c>
      <c r="AR45" s="28">
        <f t="shared" si="4"/>
        <v>207</v>
      </c>
    </row>
    <row r="46" spans="1:44" s="4" customFormat="1" ht="15">
      <c r="A46" s="5"/>
      <c r="B46" s="23" t="s">
        <v>162</v>
      </c>
      <c r="C46" s="4" t="s">
        <v>163</v>
      </c>
      <c r="D46" s="6">
        <v>64</v>
      </c>
      <c r="E46" s="23" t="s">
        <v>164</v>
      </c>
      <c r="N46" s="4">
        <v>16</v>
      </c>
      <c r="O46" s="9">
        <v>38</v>
      </c>
      <c r="P46" s="7">
        <v>36</v>
      </c>
      <c r="R46" s="4">
        <v>31</v>
      </c>
      <c r="AD46" s="4">
        <v>27</v>
      </c>
      <c r="AE46" s="4">
        <v>24</v>
      </c>
      <c r="AI46" s="7">
        <v>34</v>
      </c>
      <c r="AJ46" s="8">
        <v>0</v>
      </c>
      <c r="AN46" s="9">
        <f t="shared" si="0"/>
        <v>206</v>
      </c>
      <c r="AO46" s="4">
        <f t="shared" si="1"/>
        <v>8</v>
      </c>
      <c r="AP46" s="4">
        <f t="shared" si="7"/>
        <v>206</v>
      </c>
      <c r="AQ46" s="17">
        <f t="shared" si="3"/>
        <v>0</v>
      </c>
      <c r="AR46" s="28">
        <f t="shared" si="4"/>
        <v>206</v>
      </c>
    </row>
    <row r="47" spans="1:44" s="4" customFormat="1" ht="15">
      <c r="A47" s="5"/>
      <c r="B47" s="4" t="s">
        <v>96</v>
      </c>
      <c r="C47" s="4" t="s">
        <v>80</v>
      </c>
      <c r="D47" s="6">
        <v>62</v>
      </c>
      <c r="E47" s="4" t="s">
        <v>97</v>
      </c>
      <c r="F47" s="4">
        <v>38</v>
      </c>
      <c r="G47" s="4">
        <v>20</v>
      </c>
      <c r="H47" s="4">
        <v>25</v>
      </c>
      <c r="K47" s="4">
        <v>23</v>
      </c>
      <c r="N47" s="4">
        <v>23</v>
      </c>
      <c r="S47" s="4">
        <v>41</v>
      </c>
      <c r="AB47" s="7">
        <v>36</v>
      </c>
      <c r="AN47" s="9">
        <f t="shared" si="0"/>
        <v>206</v>
      </c>
      <c r="AO47" s="4">
        <f t="shared" si="1"/>
        <v>7</v>
      </c>
      <c r="AP47" s="4">
        <f t="shared" si="7"/>
        <v>206</v>
      </c>
      <c r="AQ47" s="17">
        <f t="shared" si="3"/>
        <v>0</v>
      </c>
      <c r="AR47" s="28">
        <f t="shared" si="4"/>
        <v>206</v>
      </c>
    </row>
    <row r="48" spans="1:44" s="4" customFormat="1" ht="15">
      <c r="A48" s="5"/>
      <c r="B48" s="4" t="s">
        <v>160</v>
      </c>
      <c r="C48" s="29" t="s">
        <v>161</v>
      </c>
      <c r="D48" s="6">
        <v>66</v>
      </c>
      <c r="E48" s="4" t="s">
        <v>115</v>
      </c>
      <c r="G48" s="4">
        <v>21</v>
      </c>
      <c r="H48" s="4">
        <v>24</v>
      </c>
      <c r="L48" s="7">
        <v>16</v>
      </c>
      <c r="Q48" s="4">
        <v>36</v>
      </c>
      <c r="T48" s="7">
        <v>35</v>
      </c>
      <c r="U48" s="4">
        <v>34</v>
      </c>
      <c r="Z48" s="4">
        <v>3</v>
      </c>
      <c r="AE48" s="4">
        <v>32</v>
      </c>
      <c r="AN48" s="9">
        <f t="shared" si="0"/>
        <v>201</v>
      </c>
      <c r="AO48" s="4">
        <f t="shared" si="1"/>
        <v>8</v>
      </c>
      <c r="AP48" s="4">
        <f>IF(COUNT(G48:AM48)&gt;0,LARGE(G48:AM48,1),0)+IF(COUNT(G48:AM48)&gt;1,LARGE(G48:AM48,2),0)+IF(COUNT(G48:AM48)&gt;2,LARGE(G48:AM48,3),0)+IF(COUNT(G48:AM48)&gt;3,LARGE(G48:AM48,4),0)+IF(COUNT(G48:AM48)&gt;4,LARGE(G48:AM48,5),0)+IF(COUNT(G48:AM48)&gt;5,LARGE(G48:AM48,6),0)+IF(COUNT(G48:AM48)&gt;6,LARGE(G48:AM48,7),0)+IF(COUNT(G48:AM48)&gt;7,LARGE(G48:AM48,8),0)+IF(COUNT(G48:AM48)&gt;8,LARGE(G48:AM48,9),0)+IF(COUNT(G48:AM48)&gt;9,LARGE(G48:AM48,10),0)+IF(COUNT(G48:AM48)&gt;10,LARGE(G48:AM48,11),0)+IF(COUNT(G48:AM48)&gt;11,LARGE(G48:AM48,12),0)+IF(COUNT(G48:AM48)&gt;12,LARGE(G48:AM48,13),0)+IF(COUNT(G48:AM48)&gt;13,LARGE(G48:AM48,14),0)+IF(COUNT(G48:AM48)&gt;14,LARGE(G48:AM48,15),0)</f>
        <v>201</v>
      </c>
      <c r="AQ48" s="17">
        <f t="shared" si="3"/>
        <v>0</v>
      </c>
      <c r="AR48" s="28">
        <f t="shared" si="4"/>
        <v>201</v>
      </c>
    </row>
    <row r="49" spans="1:44" s="4" customFormat="1" ht="15">
      <c r="A49" s="5"/>
      <c r="B49" s="4" t="s">
        <v>242</v>
      </c>
      <c r="C49" s="4" t="s">
        <v>243</v>
      </c>
      <c r="D49" s="6">
        <v>66</v>
      </c>
      <c r="E49" s="4" t="s">
        <v>120</v>
      </c>
      <c r="H49" s="4">
        <v>49</v>
      </c>
      <c r="K49" s="4">
        <v>50</v>
      </c>
      <c r="Z49" s="4">
        <v>49</v>
      </c>
      <c r="AL49" s="4">
        <v>50</v>
      </c>
      <c r="AN49" s="9">
        <f t="shared" si="0"/>
        <v>198</v>
      </c>
      <c r="AO49" s="4">
        <f t="shared" si="1"/>
        <v>4</v>
      </c>
      <c r="AP49" s="4">
        <f>IF(COUNT(F49:AM49)&gt;0,LARGE(F49:AM49,1),0)+IF(COUNT(F49:AM49)&gt;1,LARGE(F49:AM49,2),0)+IF(COUNT(F49:AM49)&gt;2,LARGE(F49:AM49,3),0)+IF(COUNT(F49:AM49)&gt;3,LARGE(F49:AM49,4),0)+IF(COUNT(F49:AM49)&gt;4,LARGE(F49:AM49,5),0)+IF(COUNT(F49:AM49)&gt;5,LARGE(F49:AM49,6),0)+IF(COUNT(F49:AM49)&gt;6,LARGE(F49:AM49,7),0)+IF(COUNT(F49:AM49)&gt;7,LARGE(F49:AM49,8),0)+IF(COUNT(F49:AM49)&gt;8,LARGE(F49:AM49,9),0)+IF(COUNT(F49:AM49)&gt;9,LARGE(F49:AM49,10),0)+IF(COUNT(F49:AM49)&gt;10,LARGE(F49:AM49,11),0)+IF(COUNT(F49:AM49)&gt;11,LARGE(F49:AM49,12),0)+IF(COUNT(F49:AM49)&gt;12,LARGE(F49:AM49,13),0)+IF(COUNT(F49:AM49)&gt;13,LARGE(F49:AM49,14),0)+IF(COUNT(F49:AM49)&gt;14,LARGE(F49:AM49,15),0)</f>
        <v>198</v>
      </c>
      <c r="AQ49" s="17">
        <f t="shared" si="3"/>
        <v>0</v>
      </c>
      <c r="AR49" s="28">
        <f t="shared" si="4"/>
        <v>198</v>
      </c>
    </row>
    <row r="50" spans="1:44" s="4" customFormat="1" ht="15">
      <c r="A50" s="5"/>
      <c r="B50" s="4" t="s">
        <v>165</v>
      </c>
      <c r="C50" s="4" t="s">
        <v>166</v>
      </c>
      <c r="D50" s="6">
        <v>1966</v>
      </c>
      <c r="E50" s="4" t="s">
        <v>167</v>
      </c>
      <c r="F50" s="11"/>
      <c r="G50" s="4">
        <v>33</v>
      </c>
      <c r="J50" s="7">
        <v>24</v>
      </c>
      <c r="S50" s="4">
        <v>46</v>
      </c>
      <c r="AD50" s="4">
        <v>45</v>
      </c>
      <c r="AF50" s="4">
        <v>45</v>
      </c>
      <c r="AN50" s="9">
        <f t="shared" si="0"/>
        <v>193</v>
      </c>
      <c r="AO50" s="4">
        <f t="shared" si="1"/>
        <v>5</v>
      </c>
      <c r="AP50" s="4">
        <f>IF(COUNT(F50:AM50)&gt;0,LARGE(F50:AM50,1),0)+IF(COUNT(F50:AM50)&gt;1,LARGE(F50:AM50,2),0)+IF(COUNT(F50:AM50)&gt;2,LARGE(F50:AM50,3),0)+IF(COUNT(F50:AM50)&gt;3,LARGE(F50:AM50,4),0)+IF(COUNT(F50:AM50)&gt;4,LARGE(F50:AM50,5),0)+IF(COUNT(F50:AM50)&gt;5,LARGE(F50:AM50,6),0)+IF(COUNT(F50:AM50)&gt;6,LARGE(F50:AM50,7),0)+IF(COUNT(F50:AM50)&gt;7,LARGE(F50:AM50,8),0)+IF(COUNT(F50:AM50)&gt;8,LARGE(F50:AM50,9),0)+IF(COUNT(F50:AM50)&gt;9,LARGE(F50:AM50,10),0)+IF(COUNT(F50:AM50)&gt;10,LARGE(F50:AM50,11),0)+IF(COUNT(F50:AM50)&gt;11,LARGE(F50:AM50,12),0)+IF(COUNT(F50:AM50)&gt;12,LARGE(F50:AM50,13),0)+IF(COUNT(F50:AM50)&gt;13,LARGE(F50:AM50,14),0)+IF(COUNT(F50:AM50)&gt;14,LARGE(F50:AM50,15),0)</f>
        <v>193</v>
      </c>
      <c r="AQ50" s="17">
        <f t="shared" si="3"/>
        <v>0</v>
      </c>
      <c r="AR50" s="28">
        <f t="shared" si="4"/>
        <v>193</v>
      </c>
    </row>
    <row r="51" spans="1:44" s="4" customFormat="1" ht="15">
      <c r="A51" s="5"/>
      <c r="B51" s="4" t="s">
        <v>175</v>
      </c>
      <c r="C51" s="4" t="s">
        <v>176</v>
      </c>
      <c r="D51" s="6">
        <v>62</v>
      </c>
      <c r="E51" s="4" t="s">
        <v>170</v>
      </c>
      <c r="G51" s="4">
        <v>44</v>
      </c>
      <c r="Q51" s="4">
        <v>47</v>
      </c>
      <c r="S51" s="4">
        <v>44</v>
      </c>
      <c r="AK51" s="7">
        <v>45</v>
      </c>
      <c r="AN51" s="9">
        <f>SUM(F51:AM51)</f>
        <v>180</v>
      </c>
      <c r="AO51" s="4">
        <f>(COUNT(F51:AM51))</f>
        <v>4</v>
      </c>
      <c r="AP51" s="4">
        <f aca="true" t="shared" si="8" ref="AP45:AP70">IF(COUNT(F51:AM51)&gt;0,LARGE(F51:AM51,1),0)+IF(COUNT(F51:AM51)&gt;1,LARGE(F51:AM51,2),0)+IF(COUNT(F51:AM51)&gt;2,LARGE(F51:AM51,3),0)+IF(COUNT(F51:AM51)&gt;3,LARGE(F51:AM51,4),0)+IF(COUNT(F51:AM51)&gt;4,LARGE(F51:AM51,5),0)+IF(COUNT(F51:AM51)&gt;5,LARGE(F51:AM51,6),0)+IF(COUNT(F51:AM51)&gt;6,LARGE(F51:AM51,7),0)+IF(COUNT(F51:AM51)&gt;7,LARGE(F51:AM51,8),0)+IF(COUNT(F51:AM51)&gt;8,LARGE(F51:AM51,9),0)+IF(COUNT(F51:AM51)&gt;9,LARGE(F51:AM51,10),0)+IF(COUNT(F51:AM51)&gt;10,LARGE(F51:AM51,11),0)+IF(COUNT(F51:AM51)&gt;11,LARGE(F51:AM51,12),0)+IF(COUNT(F51:AM51)&gt;12,LARGE(F51:AM51,13),0)+IF(COUNT(F51:AM51)&gt;13,LARGE(F51:AM51,14),0)+IF(COUNT(F51:AM51)&gt;14,LARGE(F51:AM51,15),0)</f>
        <v>180</v>
      </c>
      <c r="AQ51" s="17">
        <f>IF(COUNT(F51:AM51)&lt;22,IF(COUNT(F51:AM51)&gt;14,(COUNT(F51:AM51)-15),0)*20,120)</f>
        <v>0</v>
      </c>
      <c r="AR51" s="28">
        <f>AP51+AQ51</f>
        <v>180</v>
      </c>
    </row>
    <row r="52" spans="1:44" s="4" customFormat="1" ht="15">
      <c r="A52" s="5"/>
      <c r="B52" s="4" t="s">
        <v>171</v>
      </c>
      <c r="C52" s="4" t="s">
        <v>172</v>
      </c>
      <c r="D52" s="6">
        <v>63</v>
      </c>
      <c r="E52" s="4" t="s">
        <v>83</v>
      </c>
      <c r="M52" s="4">
        <v>39</v>
      </c>
      <c r="O52" s="9">
        <v>37</v>
      </c>
      <c r="P52" s="7">
        <v>33</v>
      </c>
      <c r="S52" s="4">
        <v>35</v>
      </c>
      <c r="AI52" s="4">
        <v>34</v>
      </c>
      <c r="AN52" s="9">
        <f>SUM(F52:AM52)</f>
        <v>178</v>
      </c>
      <c r="AO52" s="4">
        <f>(COUNT(F52:AM52))</f>
        <v>5</v>
      </c>
      <c r="AP52" s="4">
        <f t="shared" si="8"/>
        <v>178</v>
      </c>
      <c r="AQ52" s="17">
        <f>IF(COUNT(F52:AM52)&lt;22,IF(COUNT(F52:AM52)&gt;14,(COUNT(F52:AM52)-15),0)*20,120)</f>
        <v>0</v>
      </c>
      <c r="AR52" s="28">
        <f>AP52+AQ52</f>
        <v>178</v>
      </c>
    </row>
    <row r="53" spans="1:44" s="4" customFormat="1" ht="15">
      <c r="A53" s="5"/>
      <c r="B53" s="29" t="s">
        <v>182</v>
      </c>
      <c r="D53" s="30">
        <v>63</v>
      </c>
      <c r="E53" s="29" t="s">
        <v>183</v>
      </c>
      <c r="H53" s="4">
        <v>45</v>
      </c>
      <c r="J53" s="7">
        <v>35</v>
      </c>
      <c r="U53" s="4">
        <v>46</v>
      </c>
      <c r="AJ53" s="7">
        <v>47</v>
      </c>
      <c r="AN53" s="9">
        <f>SUM(F53:AM53)</f>
        <v>173</v>
      </c>
      <c r="AO53" s="4">
        <f>(COUNT(F53:AM53))</f>
        <v>4</v>
      </c>
      <c r="AP53" s="4">
        <f t="shared" si="8"/>
        <v>173</v>
      </c>
      <c r="AQ53" s="17">
        <f>IF(COUNT(F53:AM53)&lt;22,IF(COUNT(F53:AM53)&gt;14,(COUNT(F53:AM53)-15),0)*20,120)</f>
        <v>0</v>
      </c>
      <c r="AR53" s="28">
        <f>AP53+AQ53</f>
        <v>173</v>
      </c>
    </row>
    <row r="54" spans="1:44" s="4" customFormat="1" ht="15">
      <c r="A54" s="5"/>
      <c r="B54" s="4" t="s">
        <v>117</v>
      </c>
      <c r="C54" s="4" t="s">
        <v>118</v>
      </c>
      <c r="D54" s="6">
        <v>64</v>
      </c>
      <c r="E54" s="4" t="s">
        <v>119</v>
      </c>
      <c r="F54" s="11"/>
      <c r="G54" s="11"/>
      <c r="J54" s="4">
        <v>34</v>
      </c>
      <c r="L54" s="7">
        <v>22</v>
      </c>
      <c r="O54" s="9">
        <v>45</v>
      </c>
      <c r="R54" s="4">
        <v>42</v>
      </c>
      <c r="AA54" s="4">
        <v>27</v>
      </c>
      <c r="AN54" s="9">
        <f>SUM(F54:AM54)</f>
        <v>170</v>
      </c>
      <c r="AO54" s="4">
        <f>(COUNT(F54:AM54))</f>
        <v>5</v>
      </c>
      <c r="AP54" s="4">
        <f t="shared" si="8"/>
        <v>170</v>
      </c>
      <c r="AQ54" s="17">
        <f>IF(COUNT(F54:AM54)&lt;22,IF(COUNT(F54:AM54)&gt;14,(COUNT(F54:AM54)-15),0)*20,120)</f>
        <v>0</v>
      </c>
      <c r="AR54" s="28">
        <f>AP54+AQ54</f>
        <v>170</v>
      </c>
    </row>
    <row r="55" spans="1:44" s="4" customFormat="1" ht="15">
      <c r="A55" s="5"/>
      <c r="B55" s="4" t="s">
        <v>184</v>
      </c>
      <c r="C55" s="4" t="s">
        <v>185</v>
      </c>
      <c r="D55" s="6">
        <v>64</v>
      </c>
      <c r="E55" s="4" t="s">
        <v>89</v>
      </c>
      <c r="K55" s="4">
        <v>41</v>
      </c>
      <c r="L55" s="7">
        <v>39</v>
      </c>
      <c r="S55" s="4">
        <v>45</v>
      </c>
      <c r="AJ55" s="8">
        <v>45</v>
      </c>
      <c r="AN55" s="9">
        <f>SUM(F55:AM55)</f>
        <v>170</v>
      </c>
      <c r="AO55" s="4">
        <f>(COUNT(F55:AM55))</f>
        <v>4</v>
      </c>
      <c r="AP55" s="4">
        <f t="shared" si="8"/>
        <v>170</v>
      </c>
      <c r="AQ55" s="17">
        <f>IF(COUNT(F55:AM55)&lt;22,IF(COUNT(F55:AM55)&gt;14,(COUNT(F55:AM55)-15),0)*20,120)</f>
        <v>0</v>
      </c>
      <c r="AR55" s="28">
        <f>AP55+AQ55</f>
        <v>170</v>
      </c>
    </row>
    <row r="56" spans="1:44" s="4" customFormat="1" ht="15">
      <c r="A56" s="5"/>
      <c r="B56" s="39" t="s">
        <v>141</v>
      </c>
      <c r="C56" s="39" t="s">
        <v>142</v>
      </c>
      <c r="D56" s="40">
        <v>66</v>
      </c>
      <c r="E56" s="39" t="s">
        <v>143</v>
      </c>
      <c r="F56" s="15"/>
      <c r="G56" s="15"/>
      <c r="H56" s="15"/>
      <c r="I56" s="15"/>
      <c r="J56" s="15"/>
      <c r="K56" s="15"/>
      <c r="L56" s="15"/>
      <c r="M56" s="15"/>
      <c r="N56" s="15"/>
      <c r="O56" s="4">
        <v>33</v>
      </c>
      <c r="P56" s="15"/>
      <c r="Q56" s="15"/>
      <c r="R56" s="4">
        <v>35</v>
      </c>
      <c r="S56" s="7">
        <v>22</v>
      </c>
      <c r="W56" s="7">
        <v>40</v>
      </c>
      <c r="X56" s="4">
        <v>34</v>
      </c>
      <c r="AN56" s="9">
        <f>SUM(F56:AM56)</f>
        <v>164</v>
      </c>
      <c r="AO56" s="4">
        <f>(COUNT(F56:AM56))</f>
        <v>5</v>
      </c>
      <c r="AP56" s="4">
        <f t="shared" si="8"/>
        <v>164</v>
      </c>
      <c r="AQ56" s="17">
        <f>IF(COUNT(F56:AM56)&lt;22,IF(COUNT(F56:AM56)&gt;14,(COUNT(F56:AM56)-15),0)*20,120)</f>
        <v>0</v>
      </c>
      <c r="AR56" s="28">
        <f>AP56+AQ56</f>
        <v>164</v>
      </c>
    </row>
    <row r="57" spans="1:44" s="4" customFormat="1" ht="15">
      <c r="A57" s="5"/>
      <c r="B57" s="29" t="s">
        <v>181</v>
      </c>
      <c r="C57" s="4" t="s">
        <v>102</v>
      </c>
      <c r="D57" s="30">
        <v>65</v>
      </c>
      <c r="E57" s="29" t="s">
        <v>180</v>
      </c>
      <c r="F57" s="11"/>
      <c r="G57" s="4">
        <v>38</v>
      </c>
      <c r="J57" s="7">
        <v>27</v>
      </c>
      <c r="N57" s="4">
        <v>39</v>
      </c>
      <c r="Z57" s="4">
        <v>23</v>
      </c>
      <c r="AJ57" s="7">
        <v>37</v>
      </c>
      <c r="AN57" s="9">
        <f>SUM(F57:AM57)</f>
        <v>164</v>
      </c>
      <c r="AO57" s="4">
        <f>(COUNT(F57:AM57))</f>
        <v>5</v>
      </c>
      <c r="AP57" s="4">
        <f t="shared" si="8"/>
        <v>164</v>
      </c>
      <c r="AQ57" s="17">
        <f>IF(COUNT(F57:AM57)&lt;22,IF(COUNT(F57:AM57)&gt;14,(COUNT(F57:AM57)-15),0)*20,120)</f>
        <v>0</v>
      </c>
      <c r="AR57" s="28">
        <f>AP57+AQ57</f>
        <v>164</v>
      </c>
    </row>
    <row r="58" spans="1:44" s="4" customFormat="1" ht="15">
      <c r="A58" s="5"/>
      <c r="B58" s="29" t="s">
        <v>139</v>
      </c>
      <c r="C58" s="4" t="s">
        <v>124</v>
      </c>
      <c r="D58" s="30">
        <v>66</v>
      </c>
      <c r="E58" s="29" t="s">
        <v>140</v>
      </c>
      <c r="H58" s="4">
        <v>41</v>
      </c>
      <c r="Q58" s="4">
        <v>49</v>
      </c>
      <c r="U58" s="4">
        <v>45</v>
      </c>
      <c r="Z58" s="4">
        <v>28</v>
      </c>
      <c r="AN58" s="9">
        <f>SUM(F58:AM58)</f>
        <v>163</v>
      </c>
      <c r="AO58" s="4">
        <f>(COUNT(F58:AM58))</f>
        <v>4</v>
      </c>
      <c r="AP58" s="4">
        <f t="shared" si="8"/>
        <v>163</v>
      </c>
      <c r="AQ58" s="17">
        <f>IF(COUNT(F58:AM58)&lt;22,IF(COUNT(F58:AM58)&gt;14,(COUNT(F58:AM58)-15),0)*20,120)</f>
        <v>0</v>
      </c>
      <c r="AR58" s="28">
        <f>AP58+AQ58</f>
        <v>163</v>
      </c>
    </row>
    <row r="59" spans="1:44" s="4" customFormat="1" ht="15">
      <c r="A59" s="5"/>
      <c r="B59" s="29" t="s">
        <v>144</v>
      </c>
      <c r="C59" s="4" t="s">
        <v>145</v>
      </c>
      <c r="D59" s="30">
        <v>62</v>
      </c>
      <c r="E59" s="29" t="s">
        <v>146</v>
      </c>
      <c r="F59" s="11"/>
      <c r="G59" s="11"/>
      <c r="J59" s="7">
        <v>0</v>
      </c>
      <c r="Q59" s="4">
        <v>33</v>
      </c>
      <c r="T59" s="7">
        <v>32</v>
      </c>
      <c r="U59" s="4">
        <v>31</v>
      </c>
      <c r="Y59" s="4">
        <v>22</v>
      </c>
      <c r="AC59" s="7">
        <v>41</v>
      </c>
      <c r="AJ59" s="7">
        <v>0</v>
      </c>
      <c r="AN59" s="9">
        <f>SUM(F59:AM59)</f>
        <v>159</v>
      </c>
      <c r="AO59" s="4">
        <f>(COUNT(F59:AM59))</f>
        <v>7</v>
      </c>
      <c r="AP59" s="4">
        <f t="shared" si="8"/>
        <v>159</v>
      </c>
      <c r="AQ59" s="17">
        <f>IF(COUNT(F59:AM59)&lt;22,IF(COUNT(F59:AM59)&gt;14,(COUNT(F59:AM59)-15),0)*20,120)</f>
        <v>0</v>
      </c>
      <c r="AR59" s="28">
        <f>AP59+AQ59</f>
        <v>159</v>
      </c>
    </row>
    <row r="60" spans="1:44" s="4" customFormat="1" ht="15">
      <c r="A60" s="5"/>
      <c r="B60" s="29" t="s">
        <v>126</v>
      </c>
      <c r="C60" s="4" t="s">
        <v>127</v>
      </c>
      <c r="D60" s="30">
        <v>65</v>
      </c>
      <c r="E60" s="4" t="s">
        <v>92</v>
      </c>
      <c r="F60" s="11"/>
      <c r="G60" s="11"/>
      <c r="J60" s="7">
        <v>19</v>
      </c>
      <c r="O60" s="8">
        <v>47</v>
      </c>
      <c r="S60" s="7">
        <v>41</v>
      </c>
      <c r="V60" s="7">
        <v>50</v>
      </c>
      <c r="AN60" s="9">
        <f>SUM(F60:AM60)</f>
        <v>157</v>
      </c>
      <c r="AO60" s="4">
        <f>(COUNT(F60:AM60))</f>
        <v>4</v>
      </c>
      <c r="AP60" s="4">
        <f t="shared" si="8"/>
        <v>157</v>
      </c>
      <c r="AQ60" s="17">
        <f>IF(COUNT(F60:AM60)&lt;22,IF(COUNT(F60:AM60)&gt;14,(COUNT(F60:AM60)-15),0)*20,120)</f>
        <v>0</v>
      </c>
      <c r="AR60" s="28">
        <f>AP60+AQ60</f>
        <v>157</v>
      </c>
    </row>
    <row r="61" spans="1:44" s="4" customFormat="1" ht="15">
      <c r="A61" s="5"/>
      <c r="B61" s="4" t="s">
        <v>236</v>
      </c>
      <c r="D61" s="6">
        <v>62</v>
      </c>
      <c r="E61" s="4" t="s">
        <v>237</v>
      </c>
      <c r="G61" s="7">
        <v>7</v>
      </c>
      <c r="H61" s="4">
        <v>22</v>
      </c>
      <c r="K61" s="4">
        <v>25</v>
      </c>
      <c r="N61" s="4">
        <v>20</v>
      </c>
      <c r="Z61" s="4">
        <v>6</v>
      </c>
      <c r="AG61" s="4">
        <v>38</v>
      </c>
      <c r="AI61" s="7">
        <v>37</v>
      </c>
      <c r="AN61" s="9">
        <f>SUM(F61:AM61)</f>
        <v>155</v>
      </c>
      <c r="AO61" s="4">
        <f>(COUNT(F61:AM61))</f>
        <v>7</v>
      </c>
      <c r="AP61" s="4">
        <f t="shared" si="8"/>
        <v>155</v>
      </c>
      <c r="AQ61" s="17">
        <f>IF(COUNT(F61:AM61)&lt;22,IF(COUNT(F61:AM61)&gt;14,(COUNT(F61:AM61)-15),0)*20,120)</f>
        <v>0</v>
      </c>
      <c r="AR61" s="28">
        <f>AP61+AQ61</f>
        <v>155</v>
      </c>
    </row>
    <row r="62" spans="1:44" s="4" customFormat="1" ht="15">
      <c r="A62" s="5"/>
      <c r="B62" s="33" t="s">
        <v>190</v>
      </c>
      <c r="C62" s="33" t="s">
        <v>191</v>
      </c>
      <c r="D62" s="33">
        <v>1965</v>
      </c>
      <c r="E62" s="33" t="s">
        <v>173</v>
      </c>
      <c r="F62"/>
      <c r="G62">
        <v>40</v>
      </c>
      <c r="H62"/>
      <c r="I62"/>
      <c r="J62">
        <v>38</v>
      </c>
      <c r="K62"/>
      <c r="L62"/>
      <c r="M62"/>
      <c r="N62"/>
      <c r="O62"/>
      <c r="W62" s="7">
        <v>45</v>
      </c>
      <c r="AJ62" s="8">
        <v>32</v>
      </c>
      <c r="AN62" s="9">
        <f>SUM(F62:AM62)</f>
        <v>155</v>
      </c>
      <c r="AO62" s="4">
        <f>(COUNT(F62:AM62))</f>
        <v>4</v>
      </c>
      <c r="AP62" s="4">
        <f t="shared" si="8"/>
        <v>155</v>
      </c>
      <c r="AQ62" s="17">
        <f>IF(COUNT(F62:AM62)&lt;22,IF(COUNT(F62:AM62)&gt;14,(COUNT(F62:AM62)-15),0)*20,120)</f>
        <v>0</v>
      </c>
      <c r="AR62" s="28">
        <f>AP62+AQ62</f>
        <v>155</v>
      </c>
    </row>
    <row r="63" spans="1:44" s="4" customFormat="1" ht="15">
      <c r="A63" s="5"/>
      <c r="B63" s="4" t="s">
        <v>177</v>
      </c>
      <c r="C63" s="4" t="s">
        <v>132</v>
      </c>
      <c r="D63" s="6">
        <v>62</v>
      </c>
      <c r="E63" s="4" t="s">
        <v>178</v>
      </c>
      <c r="F63" s="11"/>
      <c r="G63" s="4">
        <v>0</v>
      </c>
      <c r="I63" s="4">
        <v>0</v>
      </c>
      <c r="J63" s="7">
        <v>0</v>
      </c>
      <c r="O63" s="9">
        <v>32</v>
      </c>
      <c r="P63" s="7">
        <v>31</v>
      </c>
      <c r="S63" s="4">
        <v>29</v>
      </c>
      <c r="V63" s="4">
        <v>42</v>
      </c>
      <c r="AE63" s="4">
        <v>19</v>
      </c>
      <c r="AJ63" s="7">
        <v>0</v>
      </c>
      <c r="AN63" s="9">
        <f>SUM(F63:AM63)</f>
        <v>153</v>
      </c>
      <c r="AO63" s="4">
        <f>(COUNT(F63:AM63))</f>
        <v>9</v>
      </c>
      <c r="AP63" s="4">
        <f t="shared" si="8"/>
        <v>153</v>
      </c>
      <c r="AQ63" s="17">
        <f>IF(COUNT(F63:AM63)&lt;22,IF(COUNT(F63:AM63)&gt;14,(COUNT(F63:AM63)-15),0)*20,120)</f>
        <v>0</v>
      </c>
      <c r="AR63" s="28">
        <f>AP63+AQ63</f>
        <v>153</v>
      </c>
    </row>
    <row r="64" spans="1:44" s="4" customFormat="1" ht="15">
      <c r="A64" s="5"/>
      <c r="B64" s="4" t="s">
        <v>192</v>
      </c>
      <c r="C64" s="4" t="s">
        <v>193</v>
      </c>
      <c r="D64" s="6">
        <v>66</v>
      </c>
      <c r="E64" s="4" t="s">
        <v>194</v>
      </c>
      <c r="F64" s="11"/>
      <c r="G64" s="11"/>
      <c r="I64" s="4">
        <v>0</v>
      </c>
      <c r="J64" s="7">
        <v>0</v>
      </c>
      <c r="L64" s="7">
        <v>11</v>
      </c>
      <c r="O64" s="9">
        <v>35</v>
      </c>
      <c r="P64" s="4">
        <v>35</v>
      </c>
      <c r="S64" s="4">
        <v>37</v>
      </c>
      <c r="AI64" s="4">
        <v>35</v>
      </c>
      <c r="AN64" s="9">
        <f>SUM(F64:AM64)</f>
        <v>153</v>
      </c>
      <c r="AO64" s="4">
        <f>(COUNT(F64:AM64))</f>
        <v>7</v>
      </c>
      <c r="AP64" s="4">
        <f t="shared" si="8"/>
        <v>153</v>
      </c>
      <c r="AQ64" s="17">
        <f>IF(COUNT(F64:AM64)&lt;22,IF(COUNT(F64:AM64)&gt;14,(COUNT(F64:AM64)-15),0)*20,120)</f>
        <v>0</v>
      </c>
      <c r="AR64" s="28">
        <f>AP64+AQ64</f>
        <v>153</v>
      </c>
    </row>
    <row r="65" spans="1:44" s="4" customFormat="1" ht="15">
      <c r="A65" s="5"/>
      <c r="B65" s="24" t="s">
        <v>244</v>
      </c>
      <c r="C65" s="24" t="s">
        <v>245</v>
      </c>
      <c r="D65" s="25">
        <v>1965</v>
      </c>
      <c r="E65" s="24" t="s">
        <v>29</v>
      </c>
      <c r="F65" s="24"/>
      <c r="G65" s="27">
        <v>37</v>
      </c>
      <c r="N65" s="4">
        <v>42</v>
      </c>
      <c r="Z65" s="4">
        <v>25</v>
      </c>
      <c r="AC65" s="4">
        <v>47</v>
      </c>
      <c r="AN65" s="9">
        <f>SUM(F65:AM65)</f>
        <v>151</v>
      </c>
      <c r="AO65" s="4">
        <f>(COUNT(F65:AM65))</f>
        <v>4</v>
      </c>
      <c r="AP65" s="4">
        <f t="shared" si="8"/>
        <v>151</v>
      </c>
      <c r="AQ65" s="17">
        <f>IF(COUNT(F65:AM65)&lt;22,IF(COUNT(F65:AM65)&gt;14,(COUNT(F65:AM65)-15),0)*20,120)</f>
        <v>0</v>
      </c>
      <c r="AR65" s="28">
        <f>AP65+AQ65</f>
        <v>151</v>
      </c>
    </row>
    <row r="66" spans="1:44" s="4" customFormat="1" ht="15">
      <c r="A66" s="5"/>
      <c r="B66" s="4" t="s">
        <v>246</v>
      </c>
      <c r="C66" s="4" t="s">
        <v>243</v>
      </c>
      <c r="D66" s="6">
        <v>1964</v>
      </c>
      <c r="E66" s="4" t="s">
        <v>247</v>
      </c>
      <c r="Q66" s="4">
        <v>48</v>
      </c>
      <c r="X66" s="4">
        <v>46</v>
      </c>
      <c r="AJ66" s="7">
        <v>49</v>
      </c>
      <c r="AN66" s="9">
        <f>SUM(F66:AM66)</f>
        <v>143</v>
      </c>
      <c r="AO66" s="4">
        <f>(COUNT(F66:AM66))</f>
        <v>3</v>
      </c>
      <c r="AP66" s="4">
        <f t="shared" si="8"/>
        <v>143</v>
      </c>
      <c r="AQ66" s="17">
        <f>IF(COUNT(F66:AM66)&lt;22,IF(COUNT(F66:AM66)&gt;14,(COUNT(F66:AM66)-15),0)*20,120)</f>
        <v>0</v>
      </c>
      <c r="AR66" s="28">
        <f>AP66+AQ66</f>
        <v>143</v>
      </c>
    </row>
    <row r="67" spans="1:44" s="4" customFormat="1" ht="15">
      <c r="A67" s="5"/>
      <c r="B67" s="13" t="s">
        <v>248</v>
      </c>
      <c r="C67" s="13" t="s">
        <v>249</v>
      </c>
      <c r="D67" s="14">
        <v>66</v>
      </c>
      <c r="E67" s="13"/>
      <c r="I67" s="13">
        <v>46</v>
      </c>
      <c r="M67" s="4">
        <v>49</v>
      </c>
      <c r="Z67" s="4">
        <v>47</v>
      </c>
      <c r="AN67" s="9">
        <f>SUM(F67:AM67)</f>
        <v>142</v>
      </c>
      <c r="AO67" s="4">
        <f>(COUNT(F67:AM67))</f>
        <v>3</v>
      </c>
      <c r="AP67" s="4">
        <f t="shared" si="8"/>
        <v>142</v>
      </c>
      <c r="AQ67" s="17">
        <f>IF(COUNT(F67:AM67)&lt;22,IF(COUNT(F67:AM67)&gt;14,(COUNT(F67:AM67)-15),0)*20,120)</f>
        <v>0</v>
      </c>
      <c r="AR67" s="28">
        <f>AP67+AQ67</f>
        <v>142</v>
      </c>
    </row>
    <row r="68" spans="1:44" s="4" customFormat="1" ht="15">
      <c r="A68" s="5"/>
      <c r="B68" s="24" t="s">
        <v>250</v>
      </c>
      <c r="C68" s="24" t="s">
        <v>251</v>
      </c>
      <c r="D68" s="25">
        <v>65</v>
      </c>
      <c r="E68" s="24" t="s">
        <v>173</v>
      </c>
      <c r="G68" s="26">
        <v>39</v>
      </c>
      <c r="J68" s="7">
        <v>34</v>
      </c>
      <c r="L68" s="7">
        <v>30</v>
      </c>
      <c r="S68" s="7">
        <v>38</v>
      </c>
      <c r="AN68" s="9">
        <f>SUM(F68:AM68)</f>
        <v>141</v>
      </c>
      <c r="AO68" s="4">
        <f>(COUNT(F68:AM68))</f>
        <v>4</v>
      </c>
      <c r="AP68" s="4">
        <f t="shared" si="8"/>
        <v>141</v>
      </c>
      <c r="AQ68" s="17">
        <f>IF(COUNT(F68:AM68)&lt;22,IF(COUNT(F68:AM68)&gt;14,(COUNT(F68:AM68)-15),0)*20,120)</f>
        <v>0</v>
      </c>
      <c r="AR68" s="28">
        <f>AP68+AQ68</f>
        <v>141</v>
      </c>
    </row>
    <row r="69" spans="1:44" s="4" customFormat="1" ht="15">
      <c r="A69" s="5"/>
      <c r="B69" s="4" t="s">
        <v>252</v>
      </c>
      <c r="C69" s="4" t="s">
        <v>161</v>
      </c>
      <c r="D69" s="6">
        <v>65</v>
      </c>
      <c r="E69" s="4" t="s">
        <v>174</v>
      </c>
      <c r="F69" s="7">
        <v>48</v>
      </c>
      <c r="K69" s="4">
        <v>48</v>
      </c>
      <c r="Z69" s="4">
        <v>45</v>
      </c>
      <c r="AN69" s="9">
        <f>SUM(F69:AM69)</f>
        <v>141</v>
      </c>
      <c r="AO69" s="4">
        <f>(COUNT(F69:AM69))</f>
        <v>3</v>
      </c>
      <c r="AP69" s="4">
        <f t="shared" si="8"/>
        <v>141</v>
      </c>
      <c r="AQ69" s="17">
        <f>IF(COUNT(F69:AM69)&lt;22,IF(COUNT(F69:AM69)&gt;14,(COUNT(F69:AM69)-15),0)*20,120)</f>
        <v>0</v>
      </c>
      <c r="AR69" s="28">
        <f>AP69+AQ69</f>
        <v>141</v>
      </c>
    </row>
    <row r="70" spans="1:44" s="4" customFormat="1" ht="15">
      <c r="A70" s="5"/>
      <c r="B70" s="4" t="s">
        <v>253</v>
      </c>
      <c r="C70" s="4" t="s">
        <v>84</v>
      </c>
      <c r="D70" s="6">
        <v>63</v>
      </c>
      <c r="E70" s="4" t="s">
        <v>29</v>
      </c>
      <c r="F70" s="11"/>
      <c r="G70" s="11"/>
      <c r="J70" s="7">
        <v>45</v>
      </c>
      <c r="K70" s="4">
        <v>47</v>
      </c>
      <c r="N70" s="4">
        <v>49</v>
      </c>
      <c r="AN70" s="9">
        <f>SUM(F70:AM70)</f>
        <v>141</v>
      </c>
      <c r="AO70" s="4">
        <f>(COUNT(F70:AM70))</f>
        <v>3</v>
      </c>
      <c r="AP70" s="4">
        <f t="shared" si="8"/>
        <v>141</v>
      </c>
      <c r="AQ70" s="17">
        <f>IF(COUNT(F70:AM70)&lt;22,IF(COUNT(F70:AM70)&gt;14,(COUNT(F70:AM70)-15),0)*20,120)</f>
        <v>0</v>
      </c>
      <c r="AR70" s="28">
        <f>AP70+AQ70</f>
        <v>141</v>
      </c>
    </row>
    <row r="71" spans="1:44" s="4" customFormat="1" ht="15">
      <c r="A71" s="5"/>
      <c r="B71" s="29" t="s">
        <v>179</v>
      </c>
      <c r="C71" s="4" t="s">
        <v>124</v>
      </c>
      <c r="D71" s="30">
        <v>65</v>
      </c>
      <c r="E71" s="4" t="s">
        <v>180</v>
      </c>
      <c r="F71" s="11"/>
      <c r="G71" s="11">
        <v>28</v>
      </c>
      <c r="J71" s="7">
        <v>6</v>
      </c>
      <c r="L71" s="7">
        <v>17</v>
      </c>
      <c r="N71" s="4">
        <v>28</v>
      </c>
      <c r="S71" s="7">
        <v>31</v>
      </c>
      <c r="Z71" s="4">
        <v>17</v>
      </c>
      <c r="AN71" s="9">
        <f aca="true" t="shared" si="9" ref="AN71:AN100">SUM(F71:AM71)</f>
        <v>127</v>
      </c>
      <c r="AO71" s="4">
        <f aca="true" t="shared" si="10" ref="AO71:AO100">(COUNT(F71:AM71))</f>
        <v>6</v>
      </c>
      <c r="AP71" s="4">
        <f aca="true" t="shared" si="11" ref="AP71:AP87">IF(COUNT(F71:AM71)&gt;0,LARGE(F71:AM71,1),0)+IF(COUNT(F71:AM71)&gt;1,LARGE(F71:AM71,2),0)+IF(COUNT(F71:AM71)&gt;2,LARGE(F71:AM71,3),0)+IF(COUNT(F71:AM71)&gt;3,LARGE(F71:AM71,4),0)+IF(COUNT(F71:AM71)&gt;4,LARGE(F71:AM71,5),0)+IF(COUNT(F71:AM71)&gt;5,LARGE(F71:AM71,6),0)+IF(COUNT(F71:AM71)&gt;6,LARGE(F71:AM71,7),0)+IF(COUNT(F71:AM71)&gt;7,LARGE(F71:AM71,8),0)+IF(COUNT(F71:AM71)&gt;8,LARGE(F71:AM71,9),0)+IF(COUNT(F71:AM71)&gt;9,LARGE(F71:AM71,10),0)+IF(COUNT(F71:AM71)&gt;10,LARGE(F71:AM71,11),0)+IF(COUNT(F71:AM71)&gt;11,LARGE(F71:AM71,12),0)+IF(COUNT(F71:AM71)&gt;12,LARGE(F71:AM71,13),0)+IF(COUNT(F71:AM71)&gt;13,LARGE(F71:AM71,14),0)+IF(COUNT(F71:AM71)&gt;14,LARGE(F71:AM71,15),0)</f>
        <v>127</v>
      </c>
      <c r="AQ71" s="17">
        <f aca="true" t="shared" si="12" ref="AQ71:AQ100">IF(COUNT(F71:AM71)&lt;22,IF(COUNT(F71:AM71)&gt;14,(COUNT(F71:AM71)-15),0)*20,120)</f>
        <v>0</v>
      </c>
      <c r="AR71" s="28">
        <f aca="true" t="shared" si="13" ref="AR71:AR100">AP71+AQ71</f>
        <v>127</v>
      </c>
    </row>
    <row r="72" spans="1:44" s="4" customFormat="1" ht="15">
      <c r="A72" s="5"/>
      <c r="B72" s="4" t="s">
        <v>182</v>
      </c>
      <c r="D72" s="6">
        <v>63</v>
      </c>
      <c r="E72" s="4" t="s">
        <v>183</v>
      </c>
      <c r="H72" s="4">
        <v>45</v>
      </c>
      <c r="J72" s="7">
        <v>35</v>
      </c>
      <c r="U72" s="4">
        <v>46</v>
      </c>
      <c r="AN72" s="9">
        <f t="shared" si="9"/>
        <v>126</v>
      </c>
      <c r="AO72" s="4">
        <f t="shared" si="10"/>
        <v>3</v>
      </c>
      <c r="AP72" s="4">
        <f t="shared" si="11"/>
        <v>126</v>
      </c>
      <c r="AQ72" s="17">
        <f t="shared" si="12"/>
        <v>0</v>
      </c>
      <c r="AR72" s="28">
        <f t="shared" si="13"/>
        <v>126</v>
      </c>
    </row>
    <row r="73" spans="1:44" s="4" customFormat="1" ht="15">
      <c r="A73" s="5"/>
      <c r="B73" s="4" t="s">
        <v>184</v>
      </c>
      <c r="C73" s="4" t="s">
        <v>185</v>
      </c>
      <c r="D73" s="6">
        <v>64</v>
      </c>
      <c r="E73" s="4" t="s">
        <v>89</v>
      </c>
      <c r="K73" s="4">
        <v>41</v>
      </c>
      <c r="L73" s="7">
        <v>39</v>
      </c>
      <c r="S73" s="4">
        <v>45</v>
      </c>
      <c r="AN73" s="9">
        <f t="shared" si="9"/>
        <v>125</v>
      </c>
      <c r="AO73" s="4">
        <f t="shared" si="10"/>
        <v>3</v>
      </c>
      <c r="AP73" s="4">
        <f t="shared" si="11"/>
        <v>125</v>
      </c>
      <c r="AQ73" s="17">
        <f t="shared" si="12"/>
        <v>0</v>
      </c>
      <c r="AR73" s="28">
        <f t="shared" si="13"/>
        <v>125</v>
      </c>
    </row>
    <row r="74" spans="1:44" s="4" customFormat="1" ht="15">
      <c r="A74" s="5"/>
      <c r="B74" s="33" t="s">
        <v>232</v>
      </c>
      <c r="D74" s="34">
        <v>64</v>
      </c>
      <c r="E74" s="33" t="s">
        <v>233</v>
      </c>
      <c r="Z74" s="4">
        <v>48</v>
      </c>
      <c r="AD74" s="4">
        <v>35</v>
      </c>
      <c r="AF74" s="4">
        <v>42</v>
      </c>
      <c r="AN74" s="9">
        <f t="shared" si="9"/>
        <v>125</v>
      </c>
      <c r="AO74" s="4">
        <f t="shared" si="10"/>
        <v>3</v>
      </c>
      <c r="AP74" s="4">
        <f t="shared" si="11"/>
        <v>125</v>
      </c>
      <c r="AQ74" s="17">
        <f t="shared" si="12"/>
        <v>0</v>
      </c>
      <c r="AR74" s="28">
        <f t="shared" si="13"/>
        <v>125</v>
      </c>
    </row>
    <row r="75" spans="1:44" s="4" customFormat="1" ht="15">
      <c r="A75" s="5"/>
      <c r="B75" s="24" t="s">
        <v>188</v>
      </c>
      <c r="C75" s="24"/>
      <c r="D75" s="25">
        <v>1964</v>
      </c>
      <c r="E75" s="24" t="s">
        <v>189</v>
      </c>
      <c r="F75" s="24"/>
      <c r="G75" s="27">
        <v>42</v>
      </c>
      <c r="Z75" s="4">
        <v>34</v>
      </c>
      <c r="AD75" s="4">
        <v>47</v>
      </c>
      <c r="AN75" s="9">
        <f t="shared" si="9"/>
        <v>123</v>
      </c>
      <c r="AO75" s="4">
        <f t="shared" si="10"/>
        <v>3</v>
      </c>
      <c r="AP75" s="4">
        <f t="shared" si="11"/>
        <v>123</v>
      </c>
      <c r="AQ75" s="17">
        <f t="shared" si="12"/>
        <v>0</v>
      </c>
      <c r="AR75" s="28">
        <f t="shared" si="13"/>
        <v>123</v>
      </c>
    </row>
    <row r="76" spans="1:44" s="4" customFormat="1" ht="15">
      <c r="A76" s="5"/>
      <c r="B76" t="s">
        <v>190</v>
      </c>
      <c r="C76" t="s">
        <v>191</v>
      </c>
      <c r="D76">
        <v>1965</v>
      </c>
      <c r="E76" t="s">
        <v>173</v>
      </c>
      <c r="F76"/>
      <c r="G76">
        <v>40</v>
      </c>
      <c r="H76"/>
      <c r="I76"/>
      <c r="J76">
        <v>38</v>
      </c>
      <c r="K76"/>
      <c r="L76"/>
      <c r="M76"/>
      <c r="N76"/>
      <c r="O76"/>
      <c r="W76" s="7">
        <v>45</v>
      </c>
      <c r="AN76" s="9">
        <f t="shared" si="9"/>
        <v>123</v>
      </c>
      <c r="AO76" s="4">
        <f t="shared" si="10"/>
        <v>3</v>
      </c>
      <c r="AP76" s="4">
        <f t="shared" si="11"/>
        <v>123</v>
      </c>
      <c r="AQ76" s="17">
        <f t="shared" si="12"/>
        <v>0</v>
      </c>
      <c r="AR76" s="28">
        <f t="shared" si="13"/>
        <v>123</v>
      </c>
    </row>
    <row r="77" spans="1:44" s="4" customFormat="1" ht="15">
      <c r="A77" s="5"/>
      <c r="B77" s="4" t="s">
        <v>186</v>
      </c>
      <c r="C77" s="4" t="s">
        <v>51</v>
      </c>
      <c r="D77" s="6">
        <v>64</v>
      </c>
      <c r="E77" s="4" t="s">
        <v>187</v>
      </c>
      <c r="F77" s="11"/>
      <c r="G77" s="11"/>
      <c r="J77" s="4">
        <v>37</v>
      </c>
      <c r="K77" s="4">
        <v>22</v>
      </c>
      <c r="P77" s="7">
        <v>32</v>
      </c>
      <c r="U77" s="4">
        <v>32</v>
      </c>
      <c r="AN77" s="9">
        <f t="shared" si="9"/>
        <v>123</v>
      </c>
      <c r="AO77" s="4">
        <f t="shared" si="10"/>
        <v>4</v>
      </c>
      <c r="AP77" s="4">
        <f t="shared" si="11"/>
        <v>123</v>
      </c>
      <c r="AQ77" s="17">
        <f t="shared" si="12"/>
        <v>0</v>
      </c>
      <c r="AR77" s="28">
        <f t="shared" si="13"/>
        <v>123</v>
      </c>
    </row>
    <row r="78" spans="1:44" s="4" customFormat="1" ht="15">
      <c r="A78" s="5"/>
      <c r="B78" s="4" t="s">
        <v>234</v>
      </c>
      <c r="D78" s="6">
        <v>64</v>
      </c>
      <c r="E78" s="4" t="s">
        <v>235</v>
      </c>
      <c r="F78" s="7">
        <v>24</v>
      </c>
      <c r="G78" s="7">
        <v>4</v>
      </c>
      <c r="J78" s="7">
        <v>0</v>
      </c>
      <c r="K78" s="4">
        <v>21</v>
      </c>
      <c r="AB78" s="7">
        <v>32</v>
      </c>
      <c r="AF78" s="4">
        <v>38</v>
      </c>
      <c r="AN78" s="9">
        <f t="shared" si="9"/>
        <v>119</v>
      </c>
      <c r="AO78" s="4">
        <f t="shared" si="10"/>
        <v>6</v>
      </c>
      <c r="AP78" s="4">
        <f t="shared" si="11"/>
        <v>119</v>
      </c>
      <c r="AQ78" s="17">
        <f t="shared" si="12"/>
        <v>0</v>
      </c>
      <c r="AR78" s="28">
        <f t="shared" si="13"/>
        <v>119</v>
      </c>
    </row>
    <row r="79" spans="1:44" s="4" customFormat="1" ht="15">
      <c r="A79" s="5"/>
      <c r="B79" s="4" t="s">
        <v>236</v>
      </c>
      <c r="D79" s="6">
        <v>62</v>
      </c>
      <c r="E79" s="4" t="s">
        <v>237</v>
      </c>
      <c r="G79" s="7">
        <v>7</v>
      </c>
      <c r="H79" s="4">
        <v>22</v>
      </c>
      <c r="K79" s="4">
        <v>25</v>
      </c>
      <c r="N79" s="4">
        <v>20</v>
      </c>
      <c r="Z79" s="4">
        <v>6</v>
      </c>
      <c r="AG79" s="4">
        <v>38</v>
      </c>
      <c r="AN79" s="9">
        <f t="shared" si="9"/>
        <v>118</v>
      </c>
      <c r="AO79" s="4">
        <f t="shared" si="10"/>
        <v>6</v>
      </c>
      <c r="AP79" s="4">
        <f t="shared" si="11"/>
        <v>118</v>
      </c>
      <c r="AQ79" s="17">
        <f t="shared" si="12"/>
        <v>0</v>
      </c>
      <c r="AR79" s="28">
        <f t="shared" si="13"/>
        <v>118</v>
      </c>
    </row>
    <row r="80" spans="1:44" s="4" customFormat="1" ht="15">
      <c r="A80" s="5"/>
      <c r="B80" s="4" t="s">
        <v>192</v>
      </c>
      <c r="C80" s="4" t="s">
        <v>193</v>
      </c>
      <c r="D80" s="6">
        <v>66</v>
      </c>
      <c r="E80" s="4" t="s">
        <v>194</v>
      </c>
      <c r="F80" s="11"/>
      <c r="G80" s="11"/>
      <c r="I80" s="4">
        <v>0</v>
      </c>
      <c r="J80" s="7">
        <v>0</v>
      </c>
      <c r="L80" s="7">
        <v>11</v>
      </c>
      <c r="O80" s="9">
        <v>35</v>
      </c>
      <c r="P80" s="4">
        <v>35</v>
      </c>
      <c r="S80" s="4">
        <v>37</v>
      </c>
      <c r="AN80" s="9">
        <f t="shared" si="9"/>
        <v>118</v>
      </c>
      <c r="AO80" s="4">
        <f t="shared" si="10"/>
        <v>6</v>
      </c>
      <c r="AP80" s="4">
        <f t="shared" si="11"/>
        <v>118</v>
      </c>
      <c r="AQ80" s="17">
        <f t="shared" si="12"/>
        <v>0</v>
      </c>
      <c r="AR80" s="28">
        <f t="shared" si="13"/>
        <v>118</v>
      </c>
    </row>
    <row r="81" spans="1:44" s="4" customFormat="1" ht="15">
      <c r="A81" s="5"/>
      <c r="B81" s="4" t="s">
        <v>195</v>
      </c>
      <c r="C81" s="4" t="s">
        <v>84</v>
      </c>
      <c r="D81" s="6">
        <v>63</v>
      </c>
      <c r="E81" s="4" t="s">
        <v>103</v>
      </c>
      <c r="F81" s="11"/>
      <c r="G81" s="4">
        <v>0</v>
      </c>
      <c r="I81" s="4">
        <v>0</v>
      </c>
      <c r="J81" s="7">
        <v>0</v>
      </c>
      <c r="L81" s="7">
        <v>8</v>
      </c>
      <c r="N81" s="4">
        <v>21</v>
      </c>
      <c r="O81" s="8">
        <v>27</v>
      </c>
      <c r="S81" s="7">
        <v>17</v>
      </c>
      <c r="V81" s="7">
        <v>43</v>
      </c>
      <c r="AN81" s="9">
        <f t="shared" si="9"/>
        <v>116</v>
      </c>
      <c r="AO81" s="4">
        <f t="shared" si="10"/>
        <v>8</v>
      </c>
      <c r="AP81" s="4">
        <f t="shared" si="11"/>
        <v>116</v>
      </c>
      <c r="AQ81" s="17">
        <f t="shared" si="12"/>
        <v>0</v>
      </c>
      <c r="AR81" s="28">
        <f t="shared" si="13"/>
        <v>116</v>
      </c>
    </row>
    <row r="82" spans="1:44" s="4" customFormat="1" ht="15">
      <c r="A82" s="5"/>
      <c r="B82" s="13" t="s">
        <v>196</v>
      </c>
      <c r="C82" s="13" t="s">
        <v>197</v>
      </c>
      <c r="D82" s="14" t="s">
        <v>198</v>
      </c>
      <c r="E82" s="13" t="s">
        <v>199</v>
      </c>
      <c r="I82" s="13">
        <v>37</v>
      </c>
      <c r="M82" s="4">
        <v>48</v>
      </c>
      <c r="Z82" s="4">
        <v>31</v>
      </c>
      <c r="AN82" s="9">
        <f t="shared" si="9"/>
        <v>116</v>
      </c>
      <c r="AO82" s="4">
        <f t="shared" si="10"/>
        <v>3</v>
      </c>
      <c r="AP82" s="4">
        <f t="shared" si="11"/>
        <v>116</v>
      </c>
      <c r="AQ82" s="17">
        <f t="shared" si="12"/>
        <v>0</v>
      </c>
      <c r="AR82" s="28">
        <f t="shared" si="13"/>
        <v>116</v>
      </c>
    </row>
    <row r="83" spans="1:44" s="4" customFormat="1" ht="15">
      <c r="A83" s="5"/>
      <c r="B83" s="24" t="s">
        <v>200</v>
      </c>
      <c r="C83" s="24" t="s">
        <v>122</v>
      </c>
      <c r="D83" s="25">
        <v>62</v>
      </c>
      <c r="E83" s="24" t="s">
        <v>201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>
        <v>29</v>
      </c>
      <c r="S83" s="24"/>
      <c r="T83" s="24"/>
      <c r="V83" s="7">
        <v>45</v>
      </c>
      <c r="W83" s="7">
        <v>41</v>
      </c>
      <c r="AN83" s="9">
        <f t="shared" si="9"/>
        <v>115</v>
      </c>
      <c r="AO83" s="4">
        <f t="shared" si="10"/>
        <v>3</v>
      </c>
      <c r="AP83" s="4">
        <f t="shared" si="11"/>
        <v>115</v>
      </c>
      <c r="AQ83" s="17">
        <f t="shared" si="12"/>
        <v>0</v>
      </c>
      <c r="AR83" s="28">
        <f t="shared" si="13"/>
        <v>115</v>
      </c>
    </row>
    <row r="84" spans="1:44" s="4" customFormat="1" ht="15">
      <c r="A84" s="5"/>
      <c r="B84" s="24" t="s">
        <v>239</v>
      </c>
      <c r="C84" s="24"/>
      <c r="D84" s="25">
        <v>1962</v>
      </c>
      <c r="E84" s="24" t="s">
        <v>240</v>
      </c>
      <c r="F84" s="24"/>
      <c r="G84" s="27">
        <v>27</v>
      </c>
      <c r="AD84" s="4">
        <v>42</v>
      </c>
      <c r="AG84" s="4">
        <v>44</v>
      </c>
      <c r="AN84" s="9">
        <f t="shared" si="9"/>
        <v>113</v>
      </c>
      <c r="AO84" s="4">
        <f t="shared" si="10"/>
        <v>3</v>
      </c>
      <c r="AP84" s="4">
        <f t="shared" si="11"/>
        <v>113</v>
      </c>
      <c r="AQ84" s="17">
        <f t="shared" si="12"/>
        <v>0</v>
      </c>
      <c r="AR84" s="28">
        <f t="shared" si="13"/>
        <v>113</v>
      </c>
    </row>
    <row r="85" spans="1:44" s="4" customFormat="1" ht="15">
      <c r="A85" s="5"/>
      <c r="B85" s="24" t="s">
        <v>238</v>
      </c>
      <c r="C85" s="24"/>
      <c r="D85" s="25">
        <v>1964</v>
      </c>
      <c r="E85" s="24" t="s">
        <v>101</v>
      </c>
      <c r="G85" s="26">
        <v>24</v>
      </c>
      <c r="J85" s="7">
        <v>0</v>
      </c>
      <c r="N85" s="4">
        <v>22</v>
      </c>
      <c r="S85" s="7">
        <v>30</v>
      </c>
      <c r="Z85" s="4">
        <v>4</v>
      </c>
      <c r="AF85" s="4">
        <v>32</v>
      </c>
      <c r="AN85" s="9">
        <f t="shared" si="9"/>
        <v>112</v>
      </c>
      <c r="AO85" s="4">
        <f t="shared" si="10"/>
        <v>6</v>
      </c>
      <c r="AP85" s="4">
        <f t="shared" si="11"/>
        <v>112</v>
      </c>
      <c r="AQ85" s="17">
        <f t="shared" si="12"/>
        <v>0</v>
      </c>
      <c r="AR85" s="28">
        <f t="shared" si="13"/>
        <v>112</v>
      </c>
    </row>
    <row r="86" spans="1:44" s="4" customFormat="1" ht="15">
      <c r="A86" s="5"/>
      <c r="B86" s="4" t="s">
        <v>202</v>
      </c>
      <c r="D86" s="6">
        <v>63</v>
      </c>
      <c r="E86" s="4" t="s">
        <v>203</v>
      </c>
      <c r="H86" s="4">
        <v>36</v>
      </c>
      <c r="N86" s="4">
        <v>43</v>
      </c>
      <c r="Z86" s="4">
        <v>32</v>
      </c>
      <c r="AN86" s="9">
        <f t="shared" si="9"/>
        <v>111</v>
      </c>
      <c r="AO86" s="4">
        <f t="shared" si="10"/>
        <v>3</v>
      </c>
      <c r="AP86" s="4">
        <f t="shared" si="11"/>
        <v>111</v>
      </c>
      <c r="AQ86" s="17">
        <f t="shared" si="12"/>
        <v>0</v>
      </c>
      <c r="AR86" s="28">
        <f t="shared" si="13"/>
        <v>111</v>
      </c>
    </row>
    <row r="87" spans="1:44" s="4" customFormat="1" ht="15">
      <c r="A87" s="5"/>
      <c r="B87" s="24" t="s">
        <v>206</v>
      </c>
      <c r="C87" s="24"/>
      <c r="D87" s="25">
        <v>63</v>
      </c>
      <c r="E87" s="24" t="s">
        <v>207</v>
      </c>
      <c r="F87" s="24"/>
      <c r="G87" s="27">
        <v>34</v>
      </c>
      <c r="O87" s="8">
        <v>36</v>
      </c>
      <c r="R87" s="7">
        <v>32</v>
      </c>
      <c r="AN87" s="9">
        <f t="shared" si="9"/>
        <v>102</v>
      </c>
      <c r="AO87" s="4">
        <f t="shared" si="10"/>
        <v>3</v>
      </c>
      <c r="AP87" s="4">
        <f t="shared" si="11"/>
        <v>102</v>
      </c>
      <c r="AQ87" s="17">
        <f t="shared" si="12"/>
        <v>0</v>
      </c>
      <c r="AR87" s="28">
        <f t="shared" si="13"/>
        <v>102</v>
      </c>
    </row>
    <row r="88" spans="1:44" s="4" customFormat="1" ht="15">
      <c r="A88" s="5"/>
      <c r="B88" s="29" t="s">
        <v>204</v>
      </c>
      <c r="D88" s="30">
        <v>64</v>
      </c>
      <c r="E88" s="4" t="s">
        <v>205</v>
      </c>
      <c r="G88" s="7">
        <v>21</v>
      </c>
      <c r="H88" s="4">
        <v>29</v>
      </c>
      <c r="J88" s="7">
        <v>0</v>
      </c>
      <c r="S88" s="4">
        <v>39</v>
      </c>
      <c r="Z88" s="4">
        <v>13</v>
      </c>
      <c r="AN88" s="9">
        <f t="shared" si="9"/>
        <v>102</v>
      </c>
      <c r="AO88" s="4">
        <f t="shared" si="10"/>
        <v>5</v>
      </c>
      <c r="AP88" s="4">
        <f aca="true" t="shared" si="14" ref="AP88:AP100">IF(COUNT(F88:AM88)&gt;0,LARGE(F88:AM88,1),0)+IF(COUNT(F88:AM88)&gt;1,LARGE(F88:AM88,2),0)+IF(COUNT(F88:AM88)&gt;2,LARGE(F88:AM88,3),0)+IF(COUNT(F88:AM88)&gt;3,LARGE(F88:AM88,4),0)+IF(COUNT(F88:AM88)&gt;4,LARGE(F88:AM88,5),0)+IF(COUNT(F88:AM88)&gt;5,LARGE(F88:AM88,6),0)+IF(COUNT(F88:AM88)&gt;6,LARGE(F88:AM88,7),0)+IF(COUNT(F88:AM88)&gt;7,LARGE(F88:AM88,8),0)+IF(COUNT(F88:AM88)&gt;8,LARGE(F88:AM88,9),0)+IF(COUNT(F88:AM88)&gt;9,LARGE(F88:AM88,10),0)+IF(COUNT(F88:AM88)&gt;10,LARGE(F88:AM88,11),0)+IF(COUNT(F88:AM88)&gt;11,LARGE(F88:AM88,12),0)+IF(COUNT(F88:AM88)&gt;12,LARGE(F88:AM88,13),0)+IF(COUNT(F88:AM88)&gt;13,LARGE(F88:AM88,14),0)+IF(COUNT(F88:AM88)&gt;14,LARGE(F88:AM88,15),0)</f>
        <v>102</v>
      </c>
      <c r="AQ88" s="17">
        <f t="shared" si="12"/>
        <v>0</v>
      </c>
      <c r="AR88" s="28">
        <f t="shared" si="13"/>
        <v>102</v>
      </c>
    </row>
    <row r="89" spans="1:44" s="4" customFormat="1" ht="15">
      <c r="A89" s="5"/>
      <c r="B89" s="24" t="s">
        <v>208</v>
      </c>
      <c r="C89" s="24"/>
      <c r="D89" s="25">
        <v>64</v>
      </c>
      <c r="E89" s="24" t="s">
        <v>209</v>
      </c>
      <c r="F89" s="24"/>
      <c r="G89" s="27">
        <v>49</v>
      </c>
      <c r="O89" s="9">
        <v>50</v>
      </c>
      <c r="AN89" s="9">
        <f t="shared" si="9"/>
        <v>99</v>
      </c>
      <c r="AO89" s="4">
        <f t="shared" si="10"/>
        <v>2</v>
      </c>
      <c r="AP89" s="4">
        <f t="shared" si="14"/>
        <v>99</v>
      </c>
      <c r="AQ89" s="17">
        <f t="shared" si="12"/>
        <v>0</v>
      </c>
      <c r="AR89" s="28">
        <f t="shared" si="13"/>
        <v>99</v>
      </c>
    </row>
    <row r="90" spans="1:44" s="4" customFormat="1" ht="15">
      <c r="A90" s="5"/>
      <c r="B90" s="4" t="s">
        <v>210</v>
      </c>
      <c r="C90" s="4" t="s">
        <v>211</v>
      </c>
      <c r="D90" s="6">
        <v>1964</v>
      </c>
      <c r="E90" s="4" t="s">
        <v>212</v>
      </c>
      <c r="S90" s="7">
        <v>50</v>
      </c>
      <c r="AB90" s="7">
        <v>49</v>
      </c>
      <c r="AN90" s="9">
        <f t="shared" si="9"/>
        <v>99</v>
      </c>
      <c r="AO90" s="4">
        <f t="shared" si="10"/>
        <v>2</v>
      </c>
      <c r="AP90" s="4">
        <f t="shared" si="14"/>
        <v>99</v>
      </c>
      <c r="AQ90" s="17">
        <f t="shared" si="12"/>
        <v>0</v>
      </c>
      <c r="AR90" s="28">
        <f t="shared" si="13"/>
        <v>99</v>
      </c>
    </row>
    <row r="91" spans="1:44" s="4" customFormat="1" ht="15">
      <c r="A91" s="5"/>
      <c r="B91" s="4" t="s">
        <v>213</v>
      </c>
      <c r="C91" s="4" t="s">
        <v>48</v>
      </c>
      <c r="D91" s="6">
        <v>1966</v>
      </c>
      <c r="E91" s="4" t="s">
        <v>119</v>
      </c>
      <c r="F91" s="11"/>
      <c r="G91" s="11"/>
      <c r="J91" s="7">
        <v>50</v>
      </c>
      <c r="AA91" s="4">
        <v>48</v>
      </c>
      <c r="AN91" s="9">
        <f t="shared" si="9"/>
        <v>98</v>
      </c>
      <c r="AO91" s="4">
        <f t="shared" si="10"/>
        <v>2</v>
      </c>
      <c r="AP91" s="4">
        <f t="shared" si="14"/>
        <v>98</v>
      </c>
      <c r="AQ91" s="17">
        <f t="shared" si="12"/>
        <v>0</v>
      </c>
      <c r="AR91" s="28">
        <f t="shared" si="13"/>
        <v>98</v>
      </c>
    </row>
    <row r="92" spans="1:44" s="4" customFormat="1" ht="15">
      <c r="A92" s="5"/>
      <c r="B92" s="4" t="s">
        <v>217</v>
      </c>
      <c r="C92" s="4" t="s">
        <v>218</v>
      </c>
      <c r="D92" s="6">
        <v>63</v>
      </c>
      <c r="E92" s="4" t="s">
        <v>219</v>
      </c>
      <c r="M92" s="7">
        <v>48</v>
      </c>
      <c r="S92" s="7">
        <v>49</v>
      </c>
      <c r="AN92" s="9">
        <f t="shared" si="9"/>
        <v>97</v>
      </c>
      <c r="AO92" s="4">
        <f t="shared" si="10"/>
        <v>2</v>
      </c>
      <c r="AP92" s="4">
        <f t="shared" si="14"/>
        <v>97</v>
      </c>
      <c r="AQ92" s="17">
        <f t="shared" si="12"/>
        <v>0</v>
      </c>
      <c r="AR92" s="28">
        <f t="shared" si="13"/>
        <v>97</v>
      </c>
    </row>
    <row r="93" spans="1:44" s="4" customFormat="1" ht="15">
      <c r="A93" s="5"/>
      <c r="B93" s="4" t="s">
        <v>214</v>
      </c>
      <c r="C93" s="4" t="s">
        <v>215</v>
      </c>
      <c r="D93" s="6">
        <v>1963</v>
      </c>
      <c r="E93" s="4" t="s">
        <v>216</v>
      </c>
      <c r="G93" s="7">
        <v>19</v>
      </c>
      <c r="S93" s="7">
        <v>39</v>
      </c>
      <c r="AD93" s="4">
        <v>39</v>
      </c>
      <c r="AN93" s="9">
        <f t="shared" si="9"/>
        <v>97</v>
      </c>
      <c r="AO93" s="4">
        <f t="shared" si="10"/>
        <v>3</v>
      </c>
      <c r="AP93" s="4">
        <f t="shared" si="14"/>
        <v>97</v>
      </c>
      <c r="AQ93" s="17">
        <f t="shared" si="12"/>
        <v>0</v>
      </c>
      <c r="AR93" s="28">
        <f t="shared" si="13"/>
        <v>97</v>
      </c>
    </row>
    <row r="94" spans="1:44" s="4" customFormat="1" ht="15">
      <c r="A94" s="5"/>
      <c r="B94" s="4" t="s">
        <v>220</v>
      </c>
      <c r="C94" s="4" t="s">
        <v>221</v>
      </c>
      <c r="D94" s="6">
        <v>65</v>
      </c>
      <c r="E94" s="4" t="s">
        <v>222</v>
      </c>
      <c r="G94" s="4">
        <v>49</v>
      </c>
      <c r="K94" s="4">
        <v>46</v>
      </c>
      <c r="AN94" s="9">
        <f t="shared" si="9"/>
        <v>95</v>
      </c>
      <c r="AO94" s="4">
        <f t="shared" si="10"/>
        <v>2</v>
      </c>
      <c r="AP94" s="4">
        <f t="shared" si="14"/>
        <v>95</v>
      </c>
      <c r="AQ94" s="17">
        <f t="shared" si="12"/>
        <v>0</v>
      </c>
      <c r="AR94" s="28">
        <f t="shared" si="13"/>
        <v>95</v>
      </c>
    </row>
    <row r="95" spans="1:44" s="4" customFormat="1" ht="15">
      <c r="A95" s="5"/>
      <c r="B95" s="4" t="s">
        <v>223</v>
      </c>
      <c r="D95" s="6">
        <v>64</v>
      </c>
      <c r="E95" s="4" t="s">
        <v>174</v>
      </c>
      <c r="F95" s="7">
        <v>45</v>
      </c>
      <c r="AB95" s="4">
        <v>50</v>
      </c>
      <c r="AN95" s="9">
        <f t="shared" si="9"/>
        <v>95</v>
      </c>
      <c r="AO95" s="4">
        <f t="shared" si="10"/>
        <v>2</v>
      </c>
      <c r="AP95" s="4">
        <f t="shared" si="14"/>
        <v>95</v>
      </c>
      <c r="AQ95" s="17">
        <f t="shared" si="12"/>
        <v>0</v>
      </c>
      <c r="AR95" s="28">
        <f t="shared" si="13"/>
        <v>95</v>
      </c>
    </row>
    <row r="96" spans="1:44" s="4" customFormat="1" ht="15">
      <c r="A96" s="5"/>
      <c r="B96" s="4" t="s">
        <v>224</v>
      </c>
      <c r="D96" s="6">
        <v>64</v>
      </c>
      <c r="E96" s="4" t="s">
        <v>81</v>
      </c>
      <c r="H96" s="4">
        <v>48</v>
      </c>
      <c r="Z96" s="4">
        <v>46</v>
      </c>
      <c r="AN96" s="9">
        <f t="shared" si="9"/>
        <v>94</v>
      </c>
      <c r="AO96" s="4">
        <f t="shared" si="10"/>
        <v>2</v>
      </c>
      <c r="AP96" s="4">
        <f t="shared" si="14"/>
        <v>94</v>
      </c>
      <c r="AQ96" s="17">
        <f t="shared" si="12"/>
        <v>0</v>
      </c>
      <c r="AR96" s="28">
        <f t="shared" si="13"/>
        <v>94</v>
      </c>
    </row>
    <row r="97" spans="1:44" s="4" customFormat="1" ht="15">
      <c r="A97" s="5"/>
      <c r="B97" s="24" t="s">
        <v>225</v>
      </c>
      <c r="C97" s="24"/>
      <c r="D97" s="25">
        <v>1963</v>
      </c>
      <c r="E97" s="24" t="s">
        <v>226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>
        <v>34</v>
      </c>
      <c r="S97" s="24"/>
      <c r="T97" s="24"/>
      <c r="V97" s="7">
        <v>42</v>
      </c>
      <c r="Z97" s="4">
        <v>11</v>
      </c>
      <c r="AN97" s="9">
        <f t="shared" si="9"/>
        <v>87</v>
      </c>
      <c r="AO97" s="4">
        <f t="shared" si="10"/>
        <v>3</v>
      </c>
      <c r="AP97" s="4">
        <f t="shared" si="14"/>
        <v>87</v>
      </c>
      <c r="AQ97" s="17">
        <f t="shared" si="12"/>
        <v>0</v>
      </c>
      <c r="AR97" s="28">
        <f t="shared" si="13"/>
        <v>87</v>
      </c>
    </row>
    <row r="98" spans="1:44" s="4" customFormat="1" ht="15">
      <c r="A98" s="5"/>
      <c r="B98" s="4" t="s">
        <v>228</v>
      </c>
      <c r="C98" s="4" t="s">
        <v>88</v>
      </c>
      <c r="D98" s="6">
        <v>65</v>
      </c>
      <c r="E98" s="4" t="s">
        <v>120</v>
      </c>
      <c r="F98" s="4">
        <v>44</v>
      </c>
      <c r="H98" s="4">
        <v>42</v>
      </c>
      <c r="AN98" s="9">
        <f t="shared" si="9"/>
        <v>86</v>
      </c>
      <c r="AO98" s="4">
        <f t="shared" si="10"/>
        <v>2</v>
      </c>
      <c r="AP98" s="4">
        <f t="shared" si="14"/>
        <v>86</v>
      </c>
      <c r="AQ98" s="17">
        <f t="shared" si="12"/>
        <v>0</v>
      </c>
      <c r="AR98" s="28">
        <f t="shared" si="13"/>
        <v>86</v>
      </c>
    </row>
    <row r="99" spans="1:44" s="4" customFormat="1" ht="15">
      <c r="A99" s="5"/>
      <c r="B99" s="4" t="s">
        <v>229</v>
      </c>
      <c r="C99" s="4" t="s">
        <v>230</v>
      </c>
      <c r="D99" s="6">
        <v>1963</v>
      </c>
      <c r="E99" s="4" t="s">
        <v>231</v>
      </c>
      <c r="S99" s="4">
        <v>49</v>
      </c>
      <c r="Z99" s="4">
        <v>37</v>
      </c>
      <c r="AN99" s="9">
        <f t="shared" si="9"/>
        <v>86</v>
      </c>
      <c r="AO99" s="4">
        <f t="shared" si="10"/>
        <v>2</v>
      </c>
      <c r="AP99" s="4">
        <f t="shared" si="14"/>
        <v>86</v>
      </c>
      <c r="AQ99" s="17">
        <f t="shared" si="12"/>
        <v>0</v>
      </c>
      <c r="AR99" s="28">
        <f t="shared" si="13"/>
        <v>86</v>
      </c>
    </row>
    <row r="100" spans="1:44" s="4" customFormat="1" ht="15">
      <c r="A100" s="5"/>
      <c r="B100" s="12" t="s">
        <v>227</v>
      </c>
      <c r="D100" s="31">
        <v>1963</v>
      </c>
      <c r="E100" s="12" t="s">
        <v>101</v>
      </c>
      <c r="F100" s="12"/>
      <c r="G100" s="12"/>
      <c r="H100" s="12"/>
      <c r="I100" s="12"/>
      <c r="J100" s="32">
        <v>0</v>
      </c>
      <c r="K100" s="12"/>
      <c r="L100" s="32">
        <v>14</v>
      </c>
      <c r="M100" s="12"/>
      <c r="N100" s="12">
        <v>27</v>
      </c>
      <c r="S100" s="7">
        <v>29</v>
      </c>
      <c r="Z100" s="4">
        <v>16</v>
      </c>
      <c r="AN100" s="9">
        <f t="shared" si="9"/>
        <v>86</v>
      </c>
      <c r="AO100" s="4">
        <f t="shared" si="10"/>
        <v>5</v>
      </c>
      <c r="AP100" s="4">
        <f t="shared" si="14"/>
        <v>86</v>
      </c>
      <c r="AQ100" s="17">
        <f t="shared" si="12"/>
        <v>0</v>
      </c>
      <c r="AR100" s="28">
        <f t="shared" si="13"/>
        <v>86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-</cp:lastModifiedBy>
  <dcterms:created xsi:type="dcterms:W3CDTF">2006-05-29T16:21:30Z</dcterms:created>
  <dcterms:modified xsi:type="dcterms:W3CDTF">2006-12-14T17:48:21Z</dcterms:modified>
  <cp:category/>
  <cp:version/>
  <cp:contentType/>
  <cp:contentStatus/>
</cp:coreProperties>
</file>