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0140" windowHeight="6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<sst xmlns="http://schemas.openxmlformats.org/spreadsheetml/2006/main" count="160" uniqueCount="150">
  <si>
    <t>Platz</t>
  </si>
  <si>
    <t>Name</t>
  </si>
  <si>
    <t>Vorname</t>
  </si>
  <si>
    <t>Jg.</t>
  </si>
  <si>
    <t>Verein</t>
  </si>
  <si>
    <t>Wegberg</t>
  </si>
  <si>
    <t>Eschweiler</t>
  </si>
  <si>
    <t>Titz</t>
  </si>
  <si>
    <t>Parelloop</t>
  </si>
  <si>
    <t>Eupen</t>
  </si>
  <si>
    <t>Alsdorf</t>
  </si>
  <si>
    <t>Kelmis</t>
  </si>
  <si>
    <t>Landgraaf</t>
  </si>
  <si>
    <t>Huchem-Stammeln</t>
  </si>
  <si>
    <t>Mützenich</t>
  </si>
  <si>
    <t>Konzen</t>
  </si>
  <si>
    <t>Derichsweiler</t>
  </si>
  <si>
    <t>Rohren</t>
  </si>
  <si>
    <t>Herzogenrath</t>
  </si>
  <si>
    <t>Hahn</t>
  </si>
  <si>
    <t>Vossenack</t>
  </si>
  <si>
    <t>Roetgen</t>
  </si>
  <si>
    <t>Eicherscheid</t>
  </si>
  <si>
    <t>Obermaubach</t>
  </si>
  <si>
    <t>Birkesdorf</t>
  </si>
  <si>
    <t>Dürwiß</t>
  </si>
  <si>
    <t>Bütgenbach</t>
  </si>
  <si>
    <t>Unterbruch</t>
  </si>
  <si>
    <t>Hambach</t>
  </si>
  <si>
    <t>MC Eschweiler</t>
  </si>
  <si>
    <t>Dürener TV</t>
  </si>
  <si>
    <t>Würselen</t>
  </si>
  <si>
    <t>Arnoldsweiler</t>
  </si>
  <si>
    <t>STAP Heerlen</t>
  </si>
  <si>
    <t>Gillrath</t>
  </si>
  <si>
    <t>Rursee</t>
  </si>
  <si>
    <t>Hückelhoven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</si>
  <si>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</si>
  <si>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</si>
  <si>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</si>
  <si>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</si>
  <si>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</si>
  <si>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</si>
  <si>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</si>
  <si>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Defays</t>
  </si>
  <si>
    <t>Pol</t>
  </si>
  <si>
    <t>SC Bütgenbach</t>
  </si>
  <si>
    <t>Sentis</t>
  </si>
  <si>
    <t xml:space="preserve"> Leo</t>
  </si>
  <si>
    <t>VSV Grenzland Wegberg</t>
  </si>
  <si>
    <t>Krammer</t>
  </si>
  <si>
    <t>Josef</t>
  </si>
  <si>
    <t>TV Siersdorf</t>
  </si>
  <si>
    <t>Schmülgenf</t>
  </si>
  <si>
    <t>TuS Schmidt</t>
  </si>
  <si>
    <t>Schmitz</t>
  </si>
  <si>
    <t>Wilhelm</t>
  </si>
  <si>
    <t>Pijpers</t>
  </si>
  <si>
    <t>Mathijs</t>
  </si>
  <si>
    <t>Kerkrade</t>
  </si>
  <si>
    <t>Rossbruch</t>
  </si>
  <si>
    <t>Ingo</t>
  </si>
  <si>
    <t>LAC Mausbach</t>
  </si>
  <si>
    <t>Schmidt</t>
  </si>
  <si>
    <t>Hans-Jochen</t>
  </si>
  <si>
    <t>Baesweiler</t>
  </si>
  <si>
    <t>Pütz</t>
  </si>
  <si>
    <t>Günter</t>
  </si>
  <si>
    <t>DLC Aachen</t>
  </si>
  <si>
    <t>Wings</t>
  </si>
  <si>
    <t>Franz</t>
  </si>
  <si>
    <t>Germania07Dürwiss</t>
  </si>
  <si>
    <t xml:space="preserve">DONDERS </t>
  </si>
  <si>
    <t>Steven</t>
  </si>
  <si>
    <t>TV ROETGEN</t>
  </si>
  <si>
    <t>Vilvo</t>
  </si>
  <si>
    <t>Konrad</t>
  </si>
  <si>
    <t>TV Huchem-Stammeln</t>
  </si>
  <si>
    <t>Meyer, Otto</t>
  </si>
  <si>
    <t>Kall</t>
  </si>
  <si>
    <t>Beecker</t>
  </si>
  <si>
    <t>Werner</t>
  </si>
  <si>
    <t>LC Wuppertal</t>
  </si>
  <si>
    <t>Offermann</t>
  </si>
  <si>
    <t>Engelbert</t>
  </si>
  <si>
    <t>Otten</t>
  </si>
  <si>
    <t>Dieter</t>
  </si>
  <si>
    <t>Korschenbroicher LC</t>
  </si>
  <si>
    <t>Paulus, Michael</t>
  </si>
  <si>
    <t>DJK Gillrath</t>
  </si>
  <si>
    <t>Adam</t>
  </si>
  <si>
    <t>Karl</t>
  </si>
  <si>
    <t>Fischelner TV 05</t>
  </si>
  <si>
    <t>SCBUTG</t>
  </si>
  <si>
    <t>Knauf</t>
  </si>
  <si>
    <t>Pierre</t>
  </si>
  <si>
    <t>LE JOUR</t>
  </si>
  <si>
    <t>ohne Verein</t>
  </si>
  <si>
    <t>LC Spiridon Rureifel</t>
  </si>
  <si>
    <t>Bragard</t>
  </si>
  <si>
    <t>Zeißig Gerd</t>
  </si>
  <si>
    <t>Herzog</t>
  </si>
  <si>
    <t>Klaus-Hartmut</t>
  </si>
  <si>
    <t>Volles</t>
  </si>
  <si>
    <t>Kurt</t>
  </si>
  <si>
    <t>Birkesdorfer TV 1864 e.V.</t>
  </si>
  <si>
    <t xml:space="preserve"> </t>
  </si>
  <si>
    <t>Sistermans, Hermann Josef</t>
  </si>
  <si>
    <t>Hertha Walheim</t>
  </si>
  <si>
    <t xml:space="preserve">Siemens </t>
  </si>
  <si>
    <t xml:space="preserve">Johannes </t>
  </si>
  <si>
    <t>Juchem, Hans</t>
  </si>
  <si>
    <t>Aachener TG</t>
  </si>
  <si>
    <t>Henz</t>
  </si>
  <si>
    <t>Helmut</t>
  </si>
  <si>
    <t>Grawinkel</t>
  </si>
  <si>
    <t>Heinz</t>
  </si>
  <si>
    <t>LC Kalltal</t>
  </si>
  <si>
    <t>Abbeln</t>
  </si>
  <si>
    <t>Norbert</t>
  </si>
  <si>
    <t>M 75</t>
  </si>
  <si>
    <t>M 70</t>
  </si>
  <si>
    <t>M 65</t>
  </si>
  <si>
    <t>Bosselmann</t>
  </si>
  <si>
    <t>Hanns-Gunter</t>
  </si>
  <si>
    <t>SC Delphin Eschweiler</t>
  </si>
  <si>
    <t>Eben</t>
  </si>
  <si>
    <t>Guy</t>
  </si>
  <si>
    <t>Serunner</t>
  </si>
  <si>
    <t>Königs, Josef</t>
  </si>
  <si>
    <t>Viehöver, Johannes</t>
  </si>
  <si>
    <t>Lauftreff Inde Hahn</t>
  </si>
  <si>
    <t>Borgmann</t>
  </si>
  <si>
    <t>Hans</t>
  </si>
  <si>
    <t>Ludwig, Manfred</t>
  </si>
  <si>
    <t>DJK Kleinenbroich</t>
  </si>
  <si>
    <t>Bauke</t>
  </si>
  <si>
    <t>Jürgen</t>
  </si>
  <si>
    <t>Westwacht Aachen</t>
  </si>
  <si>
    <t>Meyer</t>
  </si>
  <si>
    <t>Ferdi</t>
  </si>
  <si>
    <t>Leclaire</t>
  </si>
  <si>
    <t>Robert</t>
  </si>
  <si>
    <t>DJK Brand</t>
  </si>
  <si>
    <t>Falkenberg, Hartmut</t>
  </si>
  <si>
    <t>LAV Bayer Uerdingen/Dormagen</t>
  </si>
  <si>
    <t>Müller</t>
  </si>
  <si>
    <t>Manfred</t>
  </si>
  <si>
    <t>Zweifall</t>
  </si>
  <si>
    <t>Becker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</si>
</sst>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textRotation="180"/>
    </xf>
    <xf numFmtId="0" fontId="1" fillId="0" borderId="0" xfId="0" applyFont="1" applyAlignment="1">
      <alignment horizontal="center" textRotation="18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="75" zoomScaleNormal="75" workbookViewId="0" topLeftCell="A1">
      <selection activeCell="E10" sqref="E10"/>
    </sheetView>
  </sheetViews>
  <sheetFormatPr defaultColWidth="11.421875" defaultRowHeight="12.75"/>
  <cols>
    <col min="1" max="1" width="4.7109375" style="3" customWidth="1"/>
    <col min="2" max="3" width="8.7109375" style="3" customWidth="1"/>
    <col min="4" max="4" width="4.7109375" style="4" customWidth="1"/>
    <col min="5" max="5" width="11.421875" style="3" customWidth="1"/>
    <col min="6" max="39" width="3.140625" style="3" customWidth="1"/>
    <col min="40" max="40" width="5.7109375" style="3" customWidth="1"/>
    <col min="41" max="44" width="4.7109375" style="3" customWidth="1"/>
    <col min="45" max="16384" width="11.421875" style="3" customWidth="1"/>
  </cols>
  <sheetData>
    <row r="1" spans="1:44" ht="49.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 s="5" customFormat="1" ht="12.75">
      <c r="A2" s="5" t="s">
        <v>120</v>
      </c>
      <c r="D2" s="24"/>
      <c r="AR2" s="33"/>
    </row>
    <row r="3" spans="1:46" s="5" customFormat="1" ht="15">
      <c r="A3" s="12">
        <v>1</v>
      </c>
      <c r="B3" s="12" t="s">
        <v>44</v>
      </c>
      <c r="C3" s="12" t="s">
        <v>45</v>
      </c>
      <c r="D3" s="24">
        <v>29</v>
      </c>
      <c r="E3" s="5" t="s">
        <v>46</v>
      </c>
      <c r="F3" s="10">
        <v>50</v>
      </c>
      <c r="G3" s="10">
        <v>50</v>
      </c>
      <c r="H3" s="5">
        <v>50</v>
      </c>
      <c r="J3" s="10">
        <v>50</v>
      </c>
      <c r="K3" s="5">
        <v>50</v>
      </c>
      <c r="L3" s="10">
        <v>50</v>
      </c>
      <c r="M3" s="10">
        <v>50</v>
      </c>
      <c r="N3" s="5">
        <v>50</v>
      </c>
      <c r="O3" s="9">
        <v>50</v>
      </c>
      <c r="S3" s="5">
        <v>50</v>
      </c>
      <c r="T3" s="10">
        <v>50</v>
      </c>
      <c r="U3" s="5">
        <v>50</v>
      </c>
      <c r="V3" s="10">
        <v>50</v>
      </c>
      <c r="W3" s="10">
        <v>50</v>
      </c>
      <c r="X3" s="5">
        <v>50</v>
      </c>
      <c r="Y3" s="5">
        <v>50</v>
      </c>
      <c r="AA3" s="5">
        <v>50</v>
      </c>
      <c r="AC3" s="10">
        <v>50</v>
      </c>
      <c r="AD3" s="5">
        <v>50</v>
      </c>
      <c r="AF3" s="5">
        <v>50</v>
      </c>
      <c r="AG3" s="5">
        <v>50</v>
      </c>
      <c r="AI3" s="10">
        <v>50</v>
      </c>
      <c r="AJ3" s="9">
        <v>50</v>
      </c>
      <c r="AK3" s="10">
        <v>50</v>
      </c>
      <c r="AL3" s="5">
        <v>50</v>
      </c>
      <c r="AN3">
        <f>SUM(F3:AM3)</f>
        <v>1250</v>
      </c>
      <c r="AO3">
        <f>(COUNT(F3:AM3))</f>
        <v>25</v>
      </c>
      <c r="AP3">
        <f>IF(COUNT(F3:AM3)&gt;0,LARGE(F3:AM3,1),0)+IF(COUNT(F3:AM3)&gt;1,LARGE(F3:AM3,2),0)+IF(COUNT(F3:AM3)&gt;2,LARGE(F3:AM3,3),0)+IF(COUNT(F3:AM3)&gt;3,LARGE(F3:AM3,4),0)+IF(COUNT(F3:AM3)&gt;4,LARGE(F3:AM3,5),0)+IF(COUNT(F3:AM3)&gt;5,LARGE(F3:AM3,6),0)+IF(COUNT(F3:AM3)&gt;6,LARGE(F3:AM3,7),0)+IF(COUNT(F3:AM3)&gt;7,LARGE(F3:AM3,8),0)+IF(COUNT(F3:AM3)&gt;8,LARGE(F3:AM3,9),0)+IF(COUNT(F3:AM3)&gt;9,LARGE(F3:AM3,10),0)+IF(COUNT(F3:AM3)&gt;10,LARGE(F3:AM3,11),0)+IF(COUNT(F3:AM3)&gt;11,LARGE(F3:AM3,12),0)+IF(COUNT(F3:AM3)&gt;12,LARGE(F3:AM3,13),0)+IF(COUNT(F3:AM3)&gt;13,LARGE(F3:AM3,14),0)+IF(COUNT(F3:AM3)&gt;14,LARGE(F3:AM3,15),0)</f>
        <v>750</v>
      </c>
      <c r="AQ3">
        <f aca="true" t="shared" si="0" ref="AQ3:AQ50">IF(COUNT(F3:AM3)&lt;22,IF(COUNT(F3:AM3)&gt;14,(COUNT(F3:AM3)-15),0)*20,120)</f>
        <v>120</v>
      </c>
      <c r="AR3" s="22">
        <f>AP3+AQ3</f>
        <v>870</v>
      </c>
      <c r="AS3" s="11" t="str">
        <f>B3</f>
        <v>Defays</v>
      </c>
      <c r="AT3" s="7"/>
    </row>
    <row r="4" spans="1:45" s="5" customFormat="1" ht="15">
      <c r="A4" s="12">
        <v>2</v>
      </c>
      <c r="B4" s="12" t="s">
        <v>50</v>
      </c>
      <c r="C4" s="12" t="s">
        <v>51</v>
      </c>
      <c r="D4" s="24">
        <v>28</v>
      </c>
      <c r="E4" s="5" t="s">
        <v>52</v>
      </c>
      <c r="F4" s="5">
        <v>50</v>
      </c>
      <c r="G4" s="5">
        <v>49</v>
      </c>
      <c r="H4" s="5">
        <v>49</v>
      </c>
      <c r="J4" s="5">
        <v>50</v>
      </c>
      <c r="K4" s="5">
        <v>49</v>
      </c>
      <c r="L4" s="10">
        <v>50</v>
      </c>
      <c r="N4" s="5">
        <v>49</v>
      </c>
      <c r="O4" s="12">
        <v>50</v>
      </c>
      <c r="P4" s="5">
        <v>50</v>
      </c>
      <c r="R4" s="5">
        <v>50</v>
      </c>
      <c r="W4" s="5">
        <v>50</v>
      </c>
      <c r="X4" s="5">
        <v>49</v>
      </c>
      <c r="Z4" s="5">
        <v>50</v>
      </c>
      <c r="AA4" s="5">
        <v>49</v>
      </c>
      <c r="AB4" s="5">
        <v>50</v>
      </c>
      <c r="AD4" s="5">
        <v>49</v>
      </c>
      <c r="AE4" s="5">
        <v>50</v>
      </c>
      <c r="AG4" s="5">
        <v>49</v>
      </c>
      <c r="AH4" s="5">
        <v>50</v>
      </c>
      <c r="AI4" s="5">
        <v>50</v>
      </c>
      <c r="AJ4" s="5">
        <v>50</v>
      </c>
      <c r="AK4" s="10">
        <v>49</v>
      </c>
      <c r="AL4" s="5">
        <v>49</v>
      </c>
      <c r="AM4" s="5">
        <v>50</v>
      </c>
      <c r="AN4">
        <f>SUM(F4:AM4)</f>
        <v>1190</v>
      </c>
      <c r="AO4">
        <f>(COUNT(F4:AM4))</f>
        <v>24</v>
      </c>
      <c r="AP4">
        <f>IF(COUNT(F4:AM4)&gt;0,LARGE(F4:AM4,1),0)+IF(COUNT(F4:AM4)&gt;1,LARGE(F4:AM4,2),0)+IF(COUNT(F4:AM4)&gt;2,LARGE(F4:AM4,3),0)+IF(COUNT(F4:AM4)&gt;3,LARGE(F4:AM4,4),0)+IF(COUNT(F4:AM4)&gt;4,LARGE(F4:AM4,5),0)+IF(COUNT(F4:AM4)&gt;5,LARGE(F4:AM4,6),0)+IF(COUNT(F4:AM4)&gt;6,LARGE(F4:AM4,7),0)+IF(COUNT(F4:AM4)&gt;7,LARGE(F4:AM4,8),0)+IF(COUNT(F4:AM4)&gt;8,LARGE(F4:AM4,9),0)+IF(COUNT(F4:AM4)&gt;9,LARGE(F4:AM4,10),0)+IF(COUNT(F4:AM4)&gt;10,LARGE(F4:AM4,11),0)+IF(COUNT(F4:AM4)&gt;11,LARGE(F4:AM4,12),0)+IF(COUNT(F4:AM4)&gt;12,LARGE(F4:AM4,13),0)+IF(COUNT(F4:AM4)&gt;13,LARGE(F4:AM4,14),0)+IF(COUNT(F4:AM4)&gt;14,LARGE(F4:AM4,15),0)</f>
        <v>749</v>
      </c>
      <c r="AQ4">
        <f>IF(COUNT(F4:AM4)&lt;22,IF(COUNT(F4:AM4)&gt;14,(COUNT(F4:AM4)-15),0)*20,120)</f>
        <v>120</v>
      </c>
      <c r="AR4" s="22">
        <f>AP4+AQ4</f>
        <v>869</v>
      </c>
      <c r="AS4" s="11" t="str">
        <f>B4</f>
        <v>Krammer</v>
      </c>
    </row>
    <row r="5" spans="4:44" s="5" customFormat="1" ht="12.75">
      <c r="D5" s="24"/>
      <c r="AR5" s="33"/>
    </row>
    <row r="6" spans="1:44" s="5" customFormat="1" ht="12.75">
      <c r="A6" s="5" t="s">
        <v>121</v>
      </c>
      <c r="D6" s="24"/>
      <c r="AR6" s="33"/>
    </row>
    <row r="7" spans="1:45" s="5" customFormat="1" ht="15">
      <c r="A7" s="12">
        <v>1</v>
      </c>
      <c r="B7" s="6" t="s">
        <v>47</v>
      </c>
      <c r="C7" s="6" t="s">
        <v>48</v>
      </c>
      <c r="D7" s="23">
        <v>36</v>
      </c>
      <c r="E7" s="7" t="s">
        <v>49</v>
      </c>
      <c r="F7" s="8">
        <v>50</v>
      </c>
      <c r="G7" s="8">
        <v>50</v>
      </c>
      <c r="H7" s="7">
        <v>49</v>
      </c>
      <c r="I7" s="7">
        <v>50</v>
      </c>
      <c r="J7" s="8">
        <v>49</v>
      </c>
      <c r="K7" s="7">
        <v>49</v>
      </c>
      <c r="L7" s="8">
        <v>49</v>
      </c>
      <c r="M7" s="8">
        <v>49</v>
      </c>
      <c r="O7" s="9">
        <v>50</v>
      </c>
      <c r="P7" s="10">
        <v>50</v>
      </c>
      <c r="Q7" s="5">
        <v>50</v>
      </c>
      <c r="R7" s="5">
        <v>49</v>
      </c>
      <c r="S7" s="5">
        <v>50</v>
      </c>
      <c r="T7" s="10">
        <v>50</v>
      </c>
      <c r="U7" s="5">
        <v>50</v>
      </c>
      <c r="V7" s="5">
        <v>50</v>
      </c>
      <c r="W7" s="10">
        <v>50</v>
      </c>
      <c r="X7" s="5">
        <v>49</v>
      </c>
      <c r="Z7" s="5">
        <v>50</v>
      </c>
      <c r="AA7" s="5">
        <v>50</v>
      </c>
      <c r="AB7" s="10">
        <v>50</v>
      </c>
      <c r="AC7" s="10">
        <v>50</v>
      </c>
      <c r="AD7" s="5">
        <v>50</v>
      </c>
      <c r="AF7" s="5">
        <v>49</v>
      </c>
      <c r="AH7" s="5">
        <v>50</v>
      </c>
      <c r="AI7" s="10">
        <v>50</v>
      </c>
      <c r="AJ7" s="9">
        <v>49</v>
      </c>
      <c r="AK7" s="10">
        <v>50</v>
      </c>
      <c r="AL7" s="5">
        <v>49</v>
      </c>
      <c r="AM7" s="5">
        <v>50</v>
      </c>
      <c r="AN7">
        <f>SUM(F7:AM7)</f>
        <v>1490</v>
      </c>
      <c r="AO7">
        <f>(COUNT(F7:AM7))</f>
        <v>30</v>
      </c>
      <c r="AP7">
        <f>IF(COUNT(F7:AM7)&gt;0,LARGE(F7:AM7,1),0)+IF(COUNT(F7:AM7)&gt;1,LARGE(F7:AM7,2),0)+IF(COUNT(F7:AM7)&gt;2,LARGE(F7:AM7,3),0)+IF(COUNT(F7:AM7)&gt;3,LARGE(F7:AM7,4),0)+IF(COUNT(F7:AM7)&gt;4,LARGE(F7:AM7,5),0)+IF(COUNT(F7:AM7)&gt;5,LARGE(F7:AM7,6),0)+IF(COUNT(F7:AM7)&gt;6,LARGE(F7:AM7,7),0)+IF(COUNT(F7:AM7)&gt;7,LARGE(F7:AM7,8),0)+IF(COUNT(F7:AM7)&gt;8,LARGE(F7:AM7,9),0)+IF(COUNT(F7:AM7)&gt;9,LARGE(F7:AM7,10),0)+IF(COUNT(F7:AM7)&gt;10,LARGE(F7:AM7,11),0)+IF(COUNT(F7:AM7)&gt;11,LARGE(F7:AM7,12),0)+IF(COUNT(F7:AM7)&gt;12,LARGE(F7:AM7,13),0)+IF(COUNT(F7:AM7)&gt;13,LARGE(F7:AM7,14),0)+IF(COUNT(F7:AM7)&gt;14,LARGE(F7:AM7,15),0)</f>
        <v>750</v>
      </c>
      <c r="AQ7">
        <f>IF(COUNT(F7:AM7)&lt;22,IF(COUNT(F7:AM7)&gt;14,(COUNT(F7:AM7)-15),0)*20,120)</f>
        <v>120</v>
      </c>
      <c r="AR7" s="22">
        <f>AP7+AQ7</f>
        <v>870</v>
      </c>
      <c r="AS7" s="11" t="str">
        <f>B7</f>
        <v>Sentis</v>
      </c>
    </row>
    <row r="8" spans="1:45" s="5" customFormat="1" ht="15">
      <c r="A8" s="12">
        <v>2</v>
      </c>
      <c r="B8" s="12" t="s">
        <v>55</v>
      </c>
      <c r="C8" s="12" t="s">
        <v>56</v>
      </c>
      <c r="D8" s="24">
        <v>33</v>
      </c>
      <c r="E8" s="5" t="s">
        <v>49</v>
      </c>
      <c r="F8" s="8">
        <v>47</v>
      </c>
      <c r="G8" s="7"/>
      <c r="H8" s="7"/>
      <c r="I8" s="7"/>
      <c r="J8" s="7">
        <v>48</v>
      </c>
      <c r="K8" s="7">
        <v>47</v>
      </c>
      <c r="L8" s="7">
        <v>45</v>
      </c>
      <c r="M8" s="8">
        <v>48</v>
      </c>
      <c r="N8" s="5">
        <v>47</v>
      </c>
      <c r="O8" s="12">
        <v>49</v>
      </c>
      <c r="R8" s="5">
        <v>48</v>
      </c>
      <c r="T8" s="10">
        <v>48</v>
      </c>
      <c r="U8" s="5">
        <v>47</v>
      </c>
      <c r="V8" s="5">
        <v>48</v>
      </c>
      <c r="W8" s="5">
        <v>48</v>
      </c>
      <c r="X8" s="5">
        <v>48</v>
      </c>
      <c r="Y8" s="5">
        <v>46</v>
      </c>
      <c r="AA8" s="5">
        <v>46</v>
      </c>
      <c r="AB8" s="5">
        <v>49</v>
      </c>
      <c r="AC8" s="10">
        <v>49</v>
      </c>
      <c r="AG8" s="5">
        <v>50</v>
      </c>
      <c r="AJ8" s="5">
        <v>50</v>
      </c>
      <c r="AK8" s="5">
        <v>50</v>
      </c>
      <c r="AL8" s="5">
        <v>48</v>
      </c>
      <c r="AM8" s="5">
        <v>49</v>
      </c>
      <c r="AN8">
        <f>SUM(F8:AM8)</f>
        <v>1055</v>
      </c>
      <c r="AO8">
        <f>(COUNT(F8:AM8))</f>
        <v>22</v>
      </c>
      <c r="AP8">
        <f>IF(COUNT(F8:AM8)&gt;0,LARGE(F8:AM8,1),0)+IF(COUNT(F8:AM8)&gt;1,LARGE(F8:AM8,2),0)+IF(COUNT(F8:AM8)&gt;2,LARGE(F8:AM8,3),0)+IF(COUNT(F8:AM8)&gt;3,LARGE(F8:AM8,4),0)+IF(COUNT(F8:AM8)&gt;4,LARGE(F8:AM8,5),0)+IF(COUNT(F8:AM8)&gt;5,LARGE(F8:AM8,6),0)+IF(COUNT(F8:AM8)&gt;6,LARGE(F8:AM8,7),0)+IF(COUNT(F8:AM8)&gt;7,LARGE(F8:AM8,8),0)+IF(COUNT(F8:AM8)&gt;8,LARGE(F8:AM8,9),0)+IF(COUNT(F8:AM8)&gt;9,LARGE(F8:AM8,10),0)+IF(COUNT(F8:AM8)&gt;10,LARGE(F8:AM8,11),0)+IF(COUNT(F8:AM8)&gt;11,LARGE(F8:AM8,12),0)+IF(COUNT(F8:AM8)&gt;12,LARGE(F8:AM8,13),0)+IF(COUNT(F8:AM8)&gt;13,LARGE(F8:AM8,14),0)+IF(COUNT(F8:AM8)&gt;14,LARGE(F8:AM8,15),0)</f>
        <v>730</v>
      </c>
      <c r="AQ8">
        <f>IF(COUNT(F8:AM8)&lt;22,IF(COUNT(F8:AM8)&gt;14,(COUNT(F8:AM8)-15),0)*20,120)</f>
        <v>120</v>
      </c>
      <c r="AR8" s="22">
        <f>AP8+AQ8</f>
        <v>850</v>
      </c>
      <c r="AS8" s="11" t="str">
        <f>B8</f>
        <v>Schmitz</v>
      </c>
    </row>
    <row r="9" spans="1:45" s="5" customFormat="1" ht="15">
      <c r="A9" s="12">
        <v>3</v>
      </c>
      <c r="B9" s="6" t="s">
        <v>63</v>
      </c>
      <c r="C9" s="6" t="s">
        <v>64</v>
      </c>
      <c r="D9" s="23">
        <v>36</v>
      </c>
      <c r="E9" s="7" t="s">
        <v>65</v>
      </c>
      <c r="F9" s="10">
        <v>48</v>
      </c>
      <c r="J9" s="10">
        <v>48</v>
      </c>
      <c r="K9" s="5">
        <v>50</v>
      </c>
      <c r="N9" s="5">
        <v>49</v>
      </c>
      <c r="O9" s="9">
        <v>49</v>
      </c>
      <c r="S9" s="10">
        <v>49</v>
      </c>
      <c r="U9" s="5">
        <v>49</v>
      </c>
      <c r="V9" s="5">
        <v>49</v>
      </c>
      <c r="W9" s="5">
        <v>50</v>
      </c>
      <c r="Z9" s="5">
        <v>49</v>
      </c>
      <c r="AD9" s="5">
        <v>49</v>
      </c>
      <c r="AE9" s="5">
        <v>50</v>
      </c>
      <c r="AF9" s="5">
        <v>50</v>
      </c>
      <c r="AH9" s="5">
        <v>49</v>
      </c>
      <c r="AI9" s="5">
        <v>50</v>
      </c>
      <c r="AJ9" s="9">
        <v>50</v>
      </c>
      <c r="AK9" s="10">
        <v>49</v>
      </c>
      <c r="AL9" s="5">
        <v>50</v>
      </c>
      <c r="AN9">
        <f>SUM(F9:AM9)</f>
        <v>887</v>
      </c>
      <c r="AO9">
        <f>(COUNT(F9:AM9))</f>
        <v>18</v>
      </c>
      <c r="AP9">
        <f>IF(COUNT(F9:AM9)&gt;0,LARGE(F9:AM9,1),0)+IF(COUNT(F9:AM9)&gt;1,LARGE(F9:AM9,2),0)+IF(COUNT(F9:AM9)&gt;2,LARGE(F9:AM9,3),0)+IF(COUNT(F9:AM9)&gt;3,LARGE(F9:AM9,4),0)+IF(COUNT(F9:AM9)&gt;4,LARGE(F9:AM9,5),0)+IF(COUNT(F9:AM9)&gt;5,LARGE(F9:AM9,6),0)+IF(COUNT(F9:AM9)&gt;6,LARGE(F9:AM9,7),0)+IF(COUNT(F9:AM9)&gt;7,LARGE(F9:AM9,8),0)+IF(COUNT(F9:AM9)&gt;8,LARGE(F9:AM9,9),0)+IF(COUNT(F9:AM9)&gt;9,LARGE(F9:AM9,10),0)+IF(COUNT(F9:AM9)&gt;10,LARGE(F9:AM9,11),0)+IF(COUNT(F9:AM9)&gt;11,LARGE(F9:AM9,12),0)+IF(COUNT(F9:AM9)&gt;12,LARGE(F9:AM9,13),0)+IF(COUNT(F9:AM9)&gt;13,LARGE(F9:AM9,14),0)+IF(COUNT(F9:AM9)&gt;14,LARGE(F9:AM9,15),0)</f>
        <v>742</v>
      </c>
      <c r="AQ9">
        <f>IF(COUNT(F9:AM9)&lt;22,IF(COUNT(F9:AM9)&gt;14,(COUNT(F9:AM9)-15),0)*20,120)</f>
        <v>60</v>
      </c>
      <c r="AR9" s="22">
        <f>AP9+AQ9</f>
        <v>802</v>
      </c>
      <c r="AS9" s="11" t="str">
        <f>B9</f>
        <v>Schmidt</v>
      </c>
    </row>
    <row r="10" spans="4:44" s="5" customFormat="1" ht="12.75">
      <c r="D10" s="24"/>
      <c r="AR10" s="33"/>
    </row>
    <row r="11" spans="4:44" s="5" customFormat="1" ht="12.75">
      <c r="D11" s="24"/>
      <c r="AR11" s="33"/>
    </row>
    <row r="12" spans="1:44" s="5" customFormat="1" ht="12.75">
      <c r="A12" s="5" t="s">
        <v>122</v>
      </c>
      <c r="D12" s="24"/>
      <c r="AR12" s="33"/>
    </row>
    <row r="13" spans="1:45" s="5" customFormat="1" ht="15">
      <c r="A13" s="12">
        <v>1</v>
      </c>
      <c r="B13" s="12" t="s">
        <v>53</v>
      </c>
      <c r="C13" s="12" t="s">
        <v>51</v>
      </c>
      <c r="D13" s="24">
        <v>38</v>
      </c>
      <c r="E13" s="5" t="s">
        <v>54</v>
      </c>
      <c r="F13" s="7">
        <v>50</v>
      </c>
      <c r="G13" s="7">
        <v>50</v>
      </c>
      <c r="H13" s="7">
        <v>50</v>
      </c>
      <c r="I13" s="7"/>
      <c r="J13" s="7">
        <v>50</v>
      </c>
      <c r="K13" s="7"/>
      <c r="L13" s="8">
        <v>50</v>
      </c>
      <c r="M13" s="7"/>
      <c r="N13" s="5">
        <v>50</v>
      </c>
      <c r="O13" s="12">
        <v>50</v>
      </c>
      <c r="P13" s="5">
        <v>50</v>
      </c>
      <c r="Q13" s="5">
        <v>50</v>
      </c>
      <c r="R13" s="5">
        <v>50</v>
      </c>
      <c r="U13" s="5">
        <v>50</v>
      </c>
      <c r="V13" s="5">
        <v>50</v>
      </c>
      <c r="W13" s="5">
        <v>50</v>
      </c>
      <c r="Y13" s="5">
        <v>50</v>
      </c>
      <c r="Z13" s="5">
        <v>50</v>
      </c>
      <c r="AB13" s="10">
        <v>50</v>
      </c>
      <c r="AC13" s="5">
        <v>50</v>
      </c>
      <c r="AE13" s="5">
        <v>50</v>
      </c>
      <c r="AH13" s="5">
        <v>50</v>
      </c>
      <c r="AJ13" s="10">
        <v>50</v>
      </c>
      <c r="AL13" s="5">
        <v>50</v>
      </c>
      <c r="AM13" s="5">
        <v>50</v>
      </c>
      <c r="AN13">
        <f>SUM(F13:AM13)</f>
        <v>1100</v>
      </c>
      <c r="AO13">
        <f>(COUNT(F13:AM13))</f>
        <v>22</v>
      </c>
      <c r="AP13">
        <f>IF(COUNT(F13:AM13)&gt;0,LARGE(F13:AM13,1),0)+IF(COUNT(F13:AM13)&gt;1,LARGE(F13:AM13,2),0)+IF(COUNT(F13:AM13)&gt;2,LARGE(F13:AM13,3),0)+IF(COUNT(F13:AM13)&gt;3,LARGE(F13:AM13,4),0)+IF(COUNT(F13:AM13)&gt;4,LARGE(F13:AM13,5),0)+IF(COUNT(F13:AM13)&gt;5,LARGE(F13:AM13,6),0)+IF(COUNT(F13:AM13)&gt;6,LARGE(F13:AM13,7),0)+IF(COUNT(F13:AM13)&gt;7,LARGE(F13:AM13,8),0)+IF(COUNT(F13:AM13)&gt;8,LARGE(F13:AM13,9),0)+IF(COUNT(F13:AM13)&gt;9,LARGE(F13:AM13,10),0)+IF(COUNT(F13:AM13)&gt;10,LARGE(F13:AM13,11),0)+IF(COUNT(F13:AM13)&gt;11,LARGE(F13:AM13,12),0)+IF(COUNT(F13:AM13)&gt;12,LARGE(F13:AM13,13),0)+IF(COUNT(F13:AM13)&gt;13,LARGE(F13:AM13,14),0)+IF(COUNT(F13:AM13)&gt;14,LARGE(F13:AM13,15),0)</f>
        <v>750</v>
      </c>
      <c r="AQ13">
        <f>IF(COUNT(F13:AM13)&lt;22,IF(COUNT(F13:AM13)&gt;14,(COUNT(F13:AM13)-15),0)*20,120)</f>
        <v>120</v>
      </c>
      <c r="AR13" s="22">
        <f>AP13+AQ13</f>
        <v>870</v>
      </c>
      <c r="AS13" s="11" t="str">
        <f aca="true" t="shared" si="1" ref="AS13:AS18">B13</f>
        <v>Schmülgenf</v>
      </c>
    </row>
    <row r="14" spans="1:45" s="5" customFormat="1" ht="15">
      <c r="A14" s="12">
        <v>2</v>
      </c>
      <c r="B14" s="6" t="s">
        <v>57</v>
      </c>
      <c r="C14" s="6" t="s">
        <v>58</v>
      </c>
      <c r="D14" s="23">
        <v>40</v>
      </c>
      <c r="E14" s="7" t="s">
        <v>59</v>
      </c>
      <c r="F14" s="7"/>
      <c r="G14" s="7">
        <v>41</v>
      </c>
      <c r="H14" s="7">
        <v>47</v>
      </c>
      <c r="I14" s="7"/>
      <c r="J14" s="7">
        <v>43</v>
      </c>
      <c r="K14" s="7">
        <v>46</v>
      </c>
      <c r="L14" s="7">
        <v>44</v>
      </c>
      <c r="M14" s="7">
        <v>48</v>
      </c>
      <c r="O14" s="12">
        <v>48</v>
      </c>
      <c r="P14" s="5">
        <v>46</v>
      </c>
      <c r="Q14" s="5">
        <v>44</v>
      </c>
      <c r="R14" s="5">
        <v>46</v>
      </c>
      <c r="W14" s="5">
        <v>45</v>
      </c>
      <c r="X14" s="5">
        <v>47</v>
      </c>
      <c r="Y14" s="5">
        <v>48</v>
      </c>
      <c r="Z14" s="5">
        <v>39</v>
      </c>
      <c r="AA14" s="5">
        <v>47</v>
      </c>
      <c r="AC14" s="10">
        <v>50</v>
      </c>
      <c r="AD14" s="5">
        <v>44</v>
      </c>
      <c r="AE14" s="5">
        <v>46</v>
      </c>
      <c r="AF14" s="5">
        <v>47</v>
      </c>
      <c r="AG14" s="5">
        <v>48</v>
      </c>
      <c r="AH14" s="5">
        <v>49</v>
      </c>
      <c r="AK14" s="10">
        <v>48</v>
      </c>
      <c r="AM14" s="5">
        <v>46</v>
      </c>
      <c r="AN14">
        <f>SUM(F14:AM14)</f>
        <v>1057</v>
      </c>
      <c r="AO14">
        <f>(COUNT(F14:AM14))</f>
        <v>23</v>
      </c>
      <c r="AP14">
        <f>IF(COUNT(F14:AM14)&gt;0,LARGE(F14:AM14,1),0)+IF(COUNT(F14:AM14)&gt;1,LARGE(F14:AM14,2),0)+IF(COUNT(F14:AM14)&gt;2,LARGE(F14:AM14,3),0)+IF(COUNT(F14:AM14)&gt;3,LARGE(F14:AM14,4),0)+IF(COUNT(F14:AM14)&gt;4,LARGE(F14:AM14,5),0)+IF(COUNT(F14:AM14)&gt;5,LARGE(F14:AM14,6),0)+IF(COUNT(F14:AM14)&gt;6,LARGE(F14:AM14,7),0)+IF(COUNT(F14:AM14)&gt;7,LARGE(F14:AM14,8),0)+IF(COUNT(F14:AM14)&gt;8,LARGE(F14:AM14,9),0)+IF(COUNT(F14:AM14)&gt;9,LARGE(F14:AM14,10),0)+IF(COUNT(F14:AM14)&gt;10,LARGE(F14:AM14,11),0)+IF(COUNT(F14:AM14)&gt;11,LARGE(F14:AM14,12),0)+IF(COUNT(F14:AM14)&gt;12,LARGE(F14:AM14,13),0)+IF(COUNT(F14:AM14)&gt;13,LARGE(F14:AM14,14),0)+IF(COUNT(F14:AM14)&gt;14,LARGE(F14:AM14,15),0)</f>
        <v>711</v>
      </c>
      <c r="AQ14">
        <f t="shared" si="0"/>
        <v>120</v>
      </c>
      <c r="AR14" s="22">
        <f>AP14+AQ14</f>
        <v>831</v>
      </c>
      <c r="AS14" s="11" t="str">
        <f t="shared" si="1"/>
        <v>Pijpers</v>
      </c>
    </row>
    <row r="15" spans="1:45" s="5" customFormat="1" ht="15">
      <c r="A15" s="12">
        <v>3</v>
      </c>
      <c r="B15" s="6" t="s">
        <v>60</v>
      </c>
      <c r="C15" s="6" t="s">
        <v>61</v>
      </c>
      <c r="D15" s="23">
        <v>41</v>
      </c>
      <c r="E15" s="7" t="s">
        <v>62</v>
      </c>
      <c r="F15" s="7">
        <v>48</v>
      </c>
      <c r="G15" s="7">
        <v>48</v>
      </c>
      <c r="H15" s="7"/>
      <c r="I15" s="7">
        <v>49</v>
      </c>
      <c r="J15" s="7"/>
      <c r="K15" s="7">
        <v>50</v>
      </c>
      <c r="L15" s="7"/>
      <c r="M15" s="7">
        <v>50</v>
      </c>
      <c r="O15" s="5">
        <v>50</v>
      </c>
      <c r="P15" s="5">
        <v>49</v>
      </c>
      <c r="R15" s="5">
        <v>48</v>
      </c>
      <c r="U15" s="5">
        <v>49</v>
      </c>
      <c r="W15" s="5">
        <v>49</v>
      </c>
      <c r="X15" s="5">
        <v>49</v>
      </c>
      <c r="AC15" s="5">
        <v>49</v>
      </c>
      <c r="AD15" s="5">
        <v>50</v>
      </c>
      <c r="AI15" s="5">
        <v>49</v>
      </c>
      <c r="AJ15" s="10">
        <v>44</v>
      </c>
      <c r="AN15">
        <f>SUM(F15:AM15)</f>
        <v>731</v>
      </c>
      <c r="AO15">
        <f aca="true" t="shared" si="2" ref="AO15:AO50">(COUNT(F15:AM15))</f>
        <v>15</v>
      </c>
      <c r="AP15">
        <f>IF(COUNT(F15:AM15)&gt;0,LARGE(F15:AM15,1),0)+IF(COUNT(F15:AM15)&gt;1,LARGE(F15:AM15,2),0)+IF(COUNT(F15:AM15)&gt;2,LARGE(F15:AM15,3),0)+IF(COUNT(F15:AM15)&gt;3,LARGE(F15:AM15,4),0)+IF(COUNT(F15:AM15)&gt;4,LARGE(F15:AM15,5),0)+IF(COUNT(F15:AM15)&gt;5,LARGE(F15:AM15,6),0)+IF(COUNT(F15:AM15)&gt;6,LARGE(F15:AM15,7),0)+IF(COUNT(F15:AM15)&gt;7,LARGE(F15:AM15,8),0)+IF(COUNT(F15:AM15)&gt;8,LARGE(F15:AM15,9),0)+IF(COUNT(F15:AM15)&gt;9,LARGE(F15:AM15,10),0)+IF(COUNT(F15:AM15)&gt;10,LARGE(F15:AM15,11),0)+IF(COUNT(F15:AM15)&gt;11,LARGE(F15:AM15,12),0)+IF(COUNT(F15:AM15)&gt;12,LARGE(F15:AM15,13),0)+IF(COUNT(F15:AM15)&gt;13,LARGE(F15:AM15,14),0)+IF(COUNT(F15:AM15)&gt;14,LARGE(F15:AM15,15),0)</f>
        <v>731</v>
      </c>
      <c r="AQ15">
        <f t="shared" si="0"/>
        <v>0</v>
      </c>
      <c r="AR15" s="22">
        <f>AP15+AQ15</f>
        <v>731</v>
      </c>
      <c r="AS15" s="11" t="str">
        <f t="shared" si="1"/>
        <v>Rossbruch</v>
      </c>
    </row>
    <row r="16" spans="1:46" s="5" customFormat="1" ht="15">
      <c r="A16" s="12">
        <v>4</v>
      </c>
      <c r="B16" s="6" t="s">
        <v>69</v>
      </c>
      <c r="C16" s="6" t="s">
        <v>70</v>
      </c>
      <c r="D16" s="23">
        <v>38</v>
      </c>
      <c r="E16" s="7" t="s">
        <v>71</v>
      </c>
      <c r="G16" s="10">
        <v>49</v>
      </c>
      <c r="K16" s="5">
        <v>49</v>
      </c>
      <c r="M16" s="5">
        <v>49</v>
      </c>
      <c r="N16" s="5">
        <v>49</v>
      </c>
      <c r="Q16" s="5">
        <v>48</v>
      </c>
      <c r="R16" s="5">
        <v>47</v>
      </c>
      <c r="X16" s="5">
        <v>48</v>
      </c>
      <c r="AD16" s="5">
        <v>49</v>
      </c>
      <c r="AE16" s="5">
        <v>47</v>
      </c>
      <c r="AG16" s="5">
        <v>49</v>
      </c>
      <c r="AI16" s="10">
        <v>48</v>
      </c>
      <c r="AJ16" s="10">
        <v>47</v>
      </c>
      <c r="AL16" s="5">
        <v>48</v>
      </c>
      <c r="AN16">
        <f>SUM(F16:AM16)</f>
        <v>627</v>
      </c>
      <c r="AO16">
        <f t="shared" si="2"/>
        <v>13</v>
      </c>
      <c r="AP16">
        <f aca="true" t="shared" si="3" ref="AP16:AP50">IF(COUNT(F16:AM16)&gt;0,LARGE(F16:AM16,1),0)+IF(COUNT(F16:AM16)&gt;1,LARGE(F16:AM16,2),0)+IF(COUNT(F16:AM16)&gt;2,LARGE(F16:AM16,3),0)+IF(COUNT(F16:AM16)&gt;3,LARGE(F16:AM16,4),0)+IF(COUNT(F16:AM16)&gt;4,LARGE(F16:AM16,5),0)+IF(COUNT(F16:AM16)&gt;5,LARGE(F16:AM16,6),0)+IF(COUNT(F16:AM16)&gt;6,LARGE(F16:AM16,7),0)+IF(COUNT(F16:AM16)&gt;7,LARGE(F16:AM16,8),0)+IF(COUNT(F16:AM16)&gt;8,LARGE(F16:AM16,9),0)+IF(COUNT(F16:AM16)&gt;9,LARGE(F16:AM16,10),0)+IF(COUNT(F16:AM16)&gt;10,LARGE(F16:AM16,11),0)+IF(COUNT(F16:AM16)&gt;11,LARGE(F16:AM16,12),0)+IF(COUNT(F16:AM16)&gt;12,LARGE(F16:AM16,13),0)+IF(COUNT(F16:AM16)&gt;13,LARGE(F16:AM16,14),0)+IF(COUNT(F16:AM16)&gt;14,LARGE(F16:AM16,15),0)</f>
        <v>627</v>
      </c>
      <c r="AQ16" s="29">
        <f t="shared" si="0"/>
        <v>0</v>
      </c>
      <c r="AR16" s="22">
        <f aca="true" t="shared" si="4" ref="AR16:AR50">AP16+AQ16</f>
        <v>627</v>
      </c>
      <c r="AS16" s="11" t="str">
        <f t="shared" si="1"/>
        <v>Wings</v>
      </c>
      <c r="AT16" s="19"/>
    </row>
    <row r="17" spans="1:46" s="5" customFormat="1" ht="15">
      <c r="A17" s="5">
        <v>5</v>
      </c>
      <c r="B17" s="6" t="s">
        <v>66</v>
      </c>
      <c r="C17" s="6" t="s">
        <v>67</v>
      </c>
      <c r="D17" s="23">
        <v>40</v>
      </c>
      <c r="E17" s="7" t="s">
        <v>68</v>
      </c>
      <c r="F17" s="7"/>
      <c r="G17" s="7">
        <v>43</v>
      </c>
      <c r="H17" s="7"/>
      <c r="I17" s="7"/>
      <c r="J17" s="7">
        <v>44</v>
      </c>
      <c r="K17" s="7">
        <v>47</v>
      </c>
      <c r="L17" s="7">
        <v>46</v>
      </c>
      <c r="M17" s="7">
        <v>47</v>
      </c>
      <c r="Q17" s="5">
        <v>46</v>
      </c>
      <c r="U17" s="5">
        <v>48</v>
      </c>
      <c r="W17" s="5">
        <v>46</v>
      </c>
      <c r="X17" s="5">
        <v>45</v>
      </c>
      <c r="Z17" s="5">
        <v>38</v>
      </c>
      <c r="AC17" s="10">
        <v>48</v>
      </c>
      <c r="AE17" s="5">
        <v>45</v>
      </c>
      <c r="AH17" s="5">
        <v>48</v>
      </c>
      <c r="AN17">
        <f>SUM(F17:AM17)</f>
        <v>591</v>
      </c>
      <c r="AO17">
        <f>(COUNT(F17:AM17))</f>
        <v>13</v>
      </c>
      <c r="AP17">
        <f t="shared" si="3"/>
        <v>591</v>
      </c>
      <c r="AQ17" s="30">
        <f t="shared" si="0"/>
        <v>0</v>
      </c>
      <c r="AR17" s="22">
        <f t="shared" si="4"/>
        <v>591</v>
      </c>
      <c r="AS17" s="11" t="str">
        <f t="shared" si="1"/>
        <v>Pütz</v>
      </c>
      <c r="AT17" s="29">
        <f>A17</f>
        <v>5</v>
      </c>
    </row>
    <row r="18" spans="1:45" s="5" customFormat="1" ht="15">
      <c r="A18" s="12">
        <v>6</v>
      </c>
      <c r="B18" s="28" t="s">
        <v>113</v>
      </c>
      <c r="C18" s="12" t="s">
        <v>114</v>
      </c>
      <c r="D18" s="25">
        <v>39</v>
      </c>
      <c r="E18" s="13" t="s">
        <v>93</v>
      </c>
      <c r="F18" s="7"/>
      <c r="G18" s="7"/>
      <c r="H18" s="7"/>
      <c r="I18" s="7"/>
      <c r="J18" s="8">
        <v>44</v>
      </c>
      <c r="K18" s="7"/>
      <c r="L18" s="7">
        <v>48</v>
      </c>
      <c r="M18" s="7"/>
      <c r="P18" s="5">
        <v>48</v>
      </c>
      <c r="V18" s="10">
        <v>50</v>
      </c>
      <c r="W18" s="5">
        <v>48</v>
      </c>
      <c r="X18" s="5">
        <v>50</v>
      </c>
      <c r="Z18" s="5">
        <v>45</v>
      </c>
      <c r="AD18" s="5">
        <v>48</v>
      </c>
      <c r="AE18" s="5">
        <v>49</v>
      </c>
      <c r="AG18" s="5">
        <v>50</v>
      </c>
      <c r="AJ18" s="10">
        <v>48</v>
      </c>
      <c r="AL18" s="5">
        <v>49</v>
      </c>
      <c r="AN18">
        <f>SUM(G18:AM18)</f>
        <v>577</v>
      </c>
      <c r="AO18">
        <f t="shared" si="2"/>
        <v>12</v>
      </c>
      <c r="AP18">
        <f t="shared" si="3"/>
        <v>577</v>
      </c>
      <c r="AQ18" s="11">
        <f t="shared" si="0"/>
        <v>0</v>
      </c>
      <c r="AR18" s="22">
        <f t="shared" si="4"/>
        <v>577</v>
      </c>
      <c r="AS18" s="11" t="str">
        <f t="shared" si="1"/>
        <v>Henz</v>
      </c>
    </row>
    <row r="19" spans="1:45" s="5" customFormat="1" ht="14.25" customHeight="1">
      <c r="A19" s="12"/>
      <c r="B19" s="28"/>
      <c r="C19" s="12"/>
      <c r="D19" s="25"/>
      <c r="E19" s="13"/>
      <c r="F19" s="7"/>
      <c r="G19" s="7"/>
      <c r="H19" s="7"/>
      <c r="I19" s="7"/>
      <c r="J19" s="8"/>
      <c r="K19" s="7"/>
      <c r="L19" s="7"/>
      <c r="M19" s="7"/>
      <c r="V19" s="10"/>
      <c r="AJ19" s="10"/>
      <c r="AN19"/>
      <c r="AO19"/>
      <c r="AP19"/>
      <c r="AQ19" s="11"/>
      <c r="AR19" s="22"/>
      <c r="AS19" s="11"/>
    </row>
    <row r="20" spans="1:45" s="5" customFormat="1" ht="15">
      <c r="A20" s="12"/>
      <c r="B20" s="28"/>
      <c r="C20" s="12"/>
      <c r="D20" s="25"/>
      <c r="E20" s="13"/>
      <c r="F20" s="7"/>
      <c r="G20" s="7"/>
      <c r="H20" s="7"/>
      <c r="I20" s="7"/>
      <c r="J20" s="8"/>
      <c r="K20" s="7"/>
      <c r="L20" s="7"/>
      <c r="M20" s="7"/>
      <c r="V20" s="10"/>
      <c r="AJ20" s="10"/>
      <c r="AN20"/>
      <c r="AO20"/>
      <c r="AP20"/>
      <c r="AQ20" s="11"/>
      <c r="AR20" s="22"/>
      <c r="AS20" s="11"/>
    </row>
    <row r="21" spans="2:45" s="5" customFormat="1" ht="15">
      <c r="B21" s="7" t="s">
        <v>85</v>
      </c>
      <c r="C21" s="7" t="s">
        <v>86</v>
      </c>
      <c r="D21" s="23">
        <v>37</v>
      </c>
      <c r="E21" s="7" t="s">
        <v>87</v>
      </c>
      <c r="F21" s="14"/>
      <c r="G21" s="14"/>
      <c r="H21" s="7"/>
      <c r="I21" s="7"/>
      <c r="J21" s="7">
        <v>46</v>
      </c>
      <c r="K21" s="7"/>
      <c r="L21" s="7">
        <v>50</v>
      </c>
      <c r="M21" s="7"/>
      <c r="P21" s="5">
        <v>47</v>
      </c>
      <c r="Z21" s="5">
        <v>40</v>
      </c>
      <c r="AB21" s="5">
        <v>50</v>
      </c>
      <c r="AC21" s="5">
        <v>48</v>
      </c>
      <c r="AD21" s="5">
        <v>45</v>
      </c>
      <c r="AL21" s="5">
        <v>47</v>
      </c>
      <c r="AN21">
        <f>SUM(F21:AM21)</f>
        <v>373</v>
      </c>
      <c r="AO21">
        <f t="shared" si="2"/>
        <v>8</v>
      </c>
      <c r="AP21">
        <f t="shared" si="3"/>
        <v>373</v>
      </c>
      <c r="AQ21" s="11">
        <f t="shared" si="0"/>
        <v>0</v>
      </c>
      <c r="AR21" s="22">
        <f>AP21+AQ21</f>
        <v>373</v>
      </c>
      <c r="AS21" s="11" t="str">
        <f>B21</f>
        <v>Otten</v>
      </c>
    </row>
    <row r="22" spans="2:45" s="5" customFormat="1" ht="15">
      <c r="B22" s="13" t="s">
        <v>72</v>
      </c>
      <c r="C22" s="5" t="s">
        <v>73</v>
      </c>
      <c r="D22" s="25">
        <v>34</v>
      </c>
      <c r="E22" s="13" t="s">
        <v>74</v>
      </c>
      <c r="J22" s="10">
        <v>50</v>
      </c>
      <c r="L22" s="5">
        <v>50</v>
      </c>
      <c r="M22" s="10">
        <v>50</v>
      </c>
      <c r="P22" s="10">
        <v>49</v>
      </c>
      <c r="V22" s="5">
        <v>49</v>
      </c>
      <c r="AC22" s="10">
        <v>48</v>
      </c>
      <c r="AN22">
        <f>SUM(G22:AM22)</f>
        <v>296</v>
      </c>
      <c r="AO22">
        <f t="shared" si="2"/>
        <v>6</v>
      </c>
      <c r="AP22">
        <f>IF(COUNT(F22:AM22)&gt;0,LARGE(F22:AM22,1),0)+IF(COUNT(F22:AM22)&gt;1,LARGE(F22:AM22,2),0)+IF(COUNT(F22:AM22)&gt;2,LARGE(F22:AM22,3),0)+IF(COUNT(F22:AM22)&gt;3,LARGE(F22:AM22,4),0)+IF(COUNT(F22:AM22)&gt;4,LARGE(F22:AM22,5),0)+IF(COUNT(F22:AM22)&gt;5,LARGE(F22:AM22,6),0)+IF(COUNT(F22:AM22)&gt;6,LARGE(F22:AM22,7),0)+IF(COUNT(F22:AM22)&gt;7,LARGE(F22:AM22,8),0)+IF(COUNT(F22:AM22)&gt;8,LARGE(F22:AM22,9),0)+IF(COUNT(F22:AM22)&gt;9,LARGE(F22:AM22,10),0)+IF(COUNT(F22:AM22)&gt;10,LARGE(F22:AM22,11),0)+IF(COUNT(F22:AM22)&gt;11,LARGE(F22:AM22,12),0)+IF(COUNT(F22:AM22)&gt;12,LARGE(F22:AM22,13),0)+IF(COUNT(F22:AM22)&gt;13,LARGE(F22:AM22,14),0)+IF(COUNT(F22:AM22)&gt;14,LARGE(F22:AM22,15),0)</f>
        <v>296</v>
      </c>
      <c r="AQ22" s="11">
        <f t="shared" si="0"/>
        <v>0</v>
      </c>
      <c r="AR22" s="22">
        <f t="shared" si="4"/>
        <v>296</v>
      </c>
      <c r="AS22" s="11" t="str">
        <f>B22</f>
        <v>DONDERS </v>
      </c>
    </row>
    <row r="23" spans="2:45" s="5" customFormat="1" ht="15">
      <c r="B23" s="7" t="s">
        <v>83</v>
      </c>
      <c r="C23" s="7" t="s">
        <v>84</v>
      </c>
      <c r="D23" s="23">
        <v>36</v>
      </c>
      <c r="E23" s="7" t="s">
        <v>46</v>
      </c>
      <c r="F23" s="14"/>
      <c r="G23" s="14"/>
      <c r="H23" s="7"/>
      <c r="I23" s="7"/>
      <c r="J23" s="8">
        <v>46</v>
      </c>
      <c r="K23" s="7"/>
      <c r="L23" s="7"/>
      <c r="M23" s="7"/>
      <c r="O23" s="12">
        <v>50</v>
      </c>
      <c r="R23" s="5">
        <v>50</v>
      </c>
      <c r="U23" s="5">
        <v>48</v>
      </c>
      <c r="V23" s="5">
        <v>50</v>
      </c>
      <c r="AA23" s="5">
        <v>49</v>
      </c>
      <c r="AN23">
        <f>SUM(F23:AM23)</f>
        <v>293</v>
      </c>
      <c r="AO23">
        <f>(COUNT(F23:AM23))</f>
        <v>6</v>
      </c>
      <c r="AP23">
        <f t="shared" si="3"/>
        <v>293</v>
      </c>
      <c r="AQ23" s="11">
        <f t="shared" si="0"/>
        <v>0</v>
      </c>
      <c r="AR23" s="22">
        <f t="shared" si="4"/>
        <v>293</v>
      </c>
      <c r="AS23" s="11" t="str">
        <f>B23</f>
        <v>Offermann</v>
      </c>
    </row>
    <row r="24" spans="2:45" s="5" customFormat="1" ht="15">
      <c r="B24" s="5" t="s">
        <v>90</v>
      </c>
      <c r="C24" s="5" t="s">
        <v>91</v>
      </c>
      <c r="D24" s="24">
        <v>33</v>
      </c>
      <c r="E24" s="5" t="s">
        <v>92</v>
      </c>
      <c r="H24" s="5">
        <v>48</v>
      </c>
      <c r="L24" s="5">
        <v>46</v>
      </c>
      <c r="W24" s="5">
        <v>49</v>
      </c>
      <c r="Y24" s="5">
        <v>48</v>
      </c>
      <c r="AB24" s="10">
        <v>49</v>
      </c>
      <c r="AK24" s="10">
        <v>48</v>
      </c>
      <c r="AN24">
        <f>SUM(G24:AM24)</f>
        <v>288</v>
      </c>
      <c r="AO24">
        <f>(COUNT(F24:AM24))</f>
        <v>6</v>
      </c>
      <c r="AP24">
        <f t="shared" si="3"/>
        <v>288</v>
      </c>
      <c r="AQ24" s="11">
        <f t="shared" si="0"/>
        <v>0</v>
      </c>
      <c r="AR24" s="22">
        <f t="shared" si="4"/>
        <v>288</v>
      </c>
      <c r="AS24" s="11" t="str">
        <f>B24</f>
        <v>Adam</v>
      </c>
    </row>
    <row r="25" spans="2:45" s="5" customFormat="1" ht="15">
      <c r="B25" s="18" t="s">
        <v>88</v>
      </c>
      <c r="C25" s="7"/>
      <c r="D25" s="26">
        <v>34</v>
      </c>
      <c r="E25" s="18" t="s">
        <v>89</v>
      </c>
      <c r="F25" s="7"/>
      <c r="G25" s="7"/>
      <c r="H25" s="7"/>
      <c r="I25" s="7"/>
      <c r="J25" s="7"/>
      <c r="K25" s="7"/>
      <c r="L25" s="7"/>
      <c r="N25" s="5">
        <v>48</v>
      </c>
      <c r="O25" s="12">
        <v>48</v>
      </c>
      <c r="Z25" s="5">
        <v>46</v>
      </c>
      <c r="AB25" s="5">
        <v>48</v>
      </c>
      <c r="AI25" s="5">
        <v>49</v>
      </c>
      <c r="AK25" s="10">
        <v>47</v>
      </c>
      <c r="AN25">
        <f>SUM(G25:AM25)</f>
        <v>286</v>
      </c>
      <c r="AO25">
        <f t="shared" si="2"/>
        <v>6</v>
      </c>
      <c r="AP25">
        <f t="shared" si="3"/>
        <v>286</v>
      </c>
      <c r="AQ25" s="11">
        <f t="shared" si="0"/>
        <v>0</v>
      </c>
      <c r="AR25" s="22">
        <f t="shared" si="4"/>
        <v>286</v>
      </c>
      <c r="AS25" s="11" t="str">
        <f>B25</f>
        <v>Paulus, Michael</v>
      </c>
    </row>
    <row r="26" spans="2:45" s="5" customFormat="1" ht="15">
      <c r="B26" s="21" t="s">
        <v>100</v>
      </c>
      <c r="D26" s="31">
        <v>38</v>
      </c>
      <c r="E26" s="21" t="s">
        <v>77</v>
      </c>
      <c r="F26" s="20"/>
      <c r="G26" s="20"/>
      <c r="H26" s="20"/>
      <c r="I26" s="20"/>
      <c r="J26" s="20"/>
      <c r="K26" s="20"/>
      <c r="L26" s="20"/>
      <c r="M26" s="20"/>
      <c r="N26" s="21">
        <v>47</v>
      </c>
      <c r="Y26" s="5">
        <v>47</v>
      </c>
      <c r="AC26" s="10">
        <v>49</v>
      </c>
      <c r="AE26" s="5">
        <v>44</v>
      </c>
      <c r="AF26" s="5">
        <v>46</v>
      </c>
      <c r="AG26" s="5">
        <v>47</v>
      </c>
      <c r="AN26">
        <f>SUM(G26:AM26)</f>
        <v>280</v>
      </c>
      <c r="AO26">
        <f t="shared" si="2"/>
        <v>6</v>
      </c>
      <c r="AP26">
        <f t="shared" si="3"/>
        <v>280</v>
      </c>
      <c r="AQ26" s="11">
        <f t="shared" si="0"/>
        <v>0</v>
      </c>
      <c r="AR26" s="22">
        <f>AP26+AQ26</f>
        <v>280</v>
      </c>
      <c r="AS26" s="19"/>
    </row>
    <row r="27" spans="2:45" s="5" customFormat="1" ht="15">
      <c r="B27" s="5" t="s">
        <v>75</v>
      </c>
      <c r="C27" s="5" t="s">
        <v>76</v>
      </c>
      <c r="D27" s="24">
        <v>38</v>
      </c>
      <c r="E27" s="5" t="s">
        <v>77</v>
      </c>
      <c r="F27" s="15"/>
      <c r="G27" s="15"/>
      <c r="H27" s="5">
        <v>48</v>
      </c>
      <c r="J27" s="10">
        <v>46</v>
      </c>
      <c r="L27" s="5">
        <v>49</v>
      </c>
      <c r="Z27" s="5">
        <v>47</v>
      </c>
      <c r="AJ27" s="9">
        <v>46</v>
      </c>
      <c r="AN27">
        <f>SUM(F27:AM27)</f>
        <v>236</v>
      </c>
      <c r="AO27">
        <f>(COUNT(F27:AM27))</f>
        <v>5</v>
      </c>
      <c r="AP27">
        <f>IF(COUNT(F27:AM27)&gt;0,LARGE(F27:AM27,1),0)+IF(COUNT(F27:AM27)&gt;1,LARGE(F27:AM27,2),0)+IF(COUNT(F27:AM27)&gt;2,LARGE(F27:AM27,3),0)+IF(COUNT(F27:AM27)&gt;3,LARGE(F27:AM27,4),0)+IF(COUNT(F27:AM27)&gt;4,LARGE(F27:AM27,5),0)+IF(COUNT(F27:AM27)&gt;5,LARGE(F27:AM27,6),0)+IF(COUNT(F27:AM27)&gt;6,LARGE(F27:AM27,7),0)+IF(COUNT(F27:AM27)&gt;7,LARGE(F27:AM27,8),0)+IF(COUNT(F27:AM27)&gt;8,LARGE(F27:AM27,9),0)+IF(COUNT(F27:AM27)&gt;9,LARGE(F27:AM27,10),0)+IF(COUNT(F27:AM27)&gt;10,LARGE(F27:AM27,11),0)+IF(COUNT(F27:AM27)&gt;11,LARGE(F27:AM27,12),0)+IF(COUNT(F27:AM27)&gt;12,LARGE(F27:AM27,13),0)+IF(COUNT(F27:AM27)&gt;13,LARGE(F27:AM27,14),0)+IF(COUNT(F27:AM27)&gt;14,LARGE(F27:AM27,15),0)</f>
        <v>236</v>
      </c>
      <c r="AQ27" s="11">
        <f t="shared" si="0"/>
        <v>0</v>
      </c>
      <c r="AR27" s="22">
        <f>AP27+AQ27</f>
        <v>236</v>
      </c>
      <c r="AS27" s="11" t="str">
        <f>B27</f>
        <v>Vilvo</v>
      </c>
    </row>
    <row r="28" spans="2:45" s="5" customFormat="1" ht="15">
      <c r="B28" s="16" t="s">
        <v>78</v>
      </c>
      <c r="C28" s="16"/>
      <c r="D28" s="17">
        <v>37</v>
      </c>
      <c r="E28" s="16" t="s">
        <v>79</v>
      </c>
      <c r="F28" s="7"/>
      <c r="G28" s="17">
        <v>45</v>
      </c>
      <c r="H28" s="7"/>
      <c r="I28" s="7"/>
      <c r="J28" s="7">
        <v>47</v>
      </c>
      <c r="K28" s="7"/>
      <c r="L28" s="7">
        <v>47</v>
      </c>
      <c r="M28" s="7"/>
      <c r="Z28" s="5">
        <v>48</v>
      </c>
      <c r="AJ28" s="10">
        <v>42</v>
      </c>
      <c r="AN28">
        <f>SUM(F28:AM28)</f>
        <v>229</v>
      </c>
      <c r="AO28">
        <f t="shared" si="2"/>
        <v>5</v>
      </c>
      <c r="AP28">
        <f t="shared" si="3"/>
        <v>229</v>
      </c>
      <c r="AQ28" s="11">
        <f t="shared" si="0"/>
        <v>0</v>
      </c>
      <c r="AR28" s="22">
        <f>AP28+AQ28</f>
        <v>229</v>
      </c>
      <c r="AS28" s="11" t="str">
        <f>B28</f>
        <v>Meyer, Otto</v>
      </c>
    </row>
    <row r="29" spans="2:45" s="5" customFormat="1" ht="15">
      <c r="B29" s="20" t="s">
        <v>99</v>
      </c>
      <c r="C29" s="7" t="s">
        <v>51</v>
      </c>
      <c r="D29" s="27">
        <v>40</v>
      </c>
      <c r="E29" s="20" t="s">
        <v>97</v>
      </c>
      <c r="F29" s="20"/>
      <c r="G29" s="20"/>
      <c r="H29" s="20"/>
      <c r="I29" s="20"/>
      <c r="J29" s="20"/>
      <c r="K29" s="20"/>
      <c r="L29" s="20"/>
      <c r="M29" s="20"/>
      <c r="N29" s="21">
        <v>48</v>
      </c>
      <c r="Q29" s="5">
        <v>47</v>
      </c>
      <c r="Z29" s="5">
        <v>44</v>
      </c>
      <c r="AE29" s="5">
        <v>48</v>
      </c>
      <c r="AJ29" s="10">
        <v>39</v>
      </c>
      <c r="AN29">
        <f>SUM(G29:AM29)</f>
        <v>226</v>
      </c>
      <c r="AO29">
        <f t="shared" si="2"/>
        <v>5</v>
      </c>
      <c r="AP29">
        <f t="shared" si="3"/>
        <v>226</v>
      </c>
      <c r="AQ29" s="11">
        <f t="shared" si="0"/>
        <v>0</v>
      </c>
      <c r="AR29" s="22">
        <f t="shared" si="4"/>
        <v>226</v>
      </c>
      <c r="AS29" s="11" t="str">
        <f>B29</f>
        <v>Bragard</v>
      </c>
    </row>
    <row r="30" spans="2:45" s="5" customFormat="1" ht="15">
      <c r="B30" s="5" t="s">
        <v>107</v>
      </c>
      <c r="D30" s="24">
        <v>36</v>
      </c>
      <c r="E30" s="5" t="s">
        <v>108</v>
      </c>
      <c r="F30" s="7"/>
      <c r="G30" s="7"/>
      <c r="H30" s="7"/>
      <c r="I30" s="7"/>
      <c r="J30" s="7"/>
      <c r="K30" s="7"/>
      <c r="L30" s="7"/>
      <c r="M30" s="7"/>
      <c r="T30" s="5">
        <v>49</v>
      </c>
      <c r="Y30" s="5">
        <v>47</v>
      </c>
      <c r="Z30" s="5">
        <v>47</v>
      </c>
      <c r="AE30" s="5">
        <v>49</v>
      </c>
      <c r="AN30">
        <f aca="true" t="shared" si="5" ref="AN30:AN50">SUM(F30:AM30)</f>
        <v>192</v>
      </c>
      <c r="AO30">
        <f t="shared" si="2"/>
        <v>4</v>
      </c>
      <c r="AP30">
        <f t="shared" si="3"/>
        <v>192</v>
      </c>
      <c r="AQ30" s="11">
        <f t="shared" si="0"/>
        <v>0</v>
      </c>
      <c r="AR30" s="22">
        <f t="shared" si="4"/>
        <v>192</v>
      </c>
      <c r="AS30" s="19"/>
    </row>
    <row r="31" spans="2:45" s="5" customFormat="1" ht="15">
      <c r="B31" s="32" t="s">
        <v>103</v>
      </c>
      <c r="C31" s="32" t="s">
        <v>104</v>
      </c>
      <c r="D31" s="32">
        <v>41</v>
      </c>
      <c r="E31" s="32" t="s">
        <v>105</v>
      </c>
      <c r="F31"/>
      <c r="G31"/>
      <c r="H31"/>
      <c r="I31"/>
      <c r="J31"/>
      <c r="K31"/>
      <c r="L31"/>
      <c r="M31"/>
      <c r="N31" s="7">
        <v>46</v>
      </c>
      <c r="O31" s="7"/>
      <c r="P31" s="7"/>
      <c r="Q31" s="5">
        <v>45</v>
      </c>
      <c r="X31" s="5">
        <v>46</v>
      </c>
      <c r="AJ31" s="10">
        <v>38</v>
      </c>
      <c r="AN31">
        <f t="shared" si="5"/>
        <v>175</v>
      </c>
      <c r="AO31">
        <f t="shared" si="2"/>
        <v>4</v>
      </c>
      <c r="AP31">
        <f t="shared" si="3"/>
        <v>175</v>
      </c>
      <c r="AQ31" s="11">
        <f t="shared" si="0"/>
        <v>0</v>
      </c>
      <c r="AR31" s="22">
        <f>AP31+AQ31</f>
        <v>175</v>
      </c>
      <c r="AS31" s="11" t="str">
        <f>B31</f>
        <v>Volles</v>
      </c>
    </row>
    <row r="32" spans="2:45" s="5" customFormat="1" ht="15">
      <c r="B32" t="s">
        <v>111</v>
      </c>
      <c r="C32"/>
      <c r="D32">
        <v>38</v>
      </c>
      <c r="E32" t="s">
        <v>112</v>
      </c>
      <c r="F32" s="7"/>
      <c r="G32" s="17">
        <v>42</v>
      </c>
      <c r="H32" s="7"/>
      <c r="I32" s="7"/>
      <c r="J32" s="7"/>
      <c r="K32" s="7"/>
      <c r="L32" s="7"/>
      <c r="M32" s="7"/>
      <c r="AD32" s="5">
        <v>43</v>
      </c>
      <c r="AF32" s="5">
        <v>48</v>
      </c>
      <c r="AJ32" s="10">
        <v>37</v>
      </c>
      <c r="AN32">
        <f t="shared" si="5"/>
        <v>170</v>
      </c>
      <c r="AO32">
        <f t="shared" si="2"/>
        <v>4</v>
      </c>
      <c r="AP32">
        <f>IF(COUNT(F32:AM32)&gt;0,LARGE(F32:AM32,1),0)+IF(COUNT(F32:AM32)&gt;1,LARGE(F32:AM32,2),0)+IF(COUNT(F32:AM32)&gt;2,LARGE(F32:AM32,3),0)+IF(COUNT(F32:AM32)&gt;3,LARGE(F32:AM32,4),0)+IF(COUNT(F32:AM32)&gt;4,LARGE(F32:AM32,5),0)+IF(COUNT(F32:AM32)&gt;5,LARGE(F32:AM32,6),0)+IF(COUNT(F32:AM32)&gt;6,LARGE(F32:AM32,7),0)+IF(COUNT(F32:AM32)&gt;7,LARGE(F32:AM32,8),0)+IF(COUNT(F32:AM32)&gt;8,LARGE(F32:AM32,9),0)+IF(COUNT(F32:AM32)&gt;9,LARGE(F32:AM32,10),0)+IF(COUNT(F32:AM32)&gt;10,LARGE(F32:AM32,11),0)+IF(COUNT(F32:AM32)&gt;11,LARGE(F32:AM32,12),0)+IF(COUNT(F32:AM32)&gt;12,LARGE(F32:AM32,13),0)+IF(COUNT(F32:AM32)&gt;13,LARGE(F32:AM32,14),0)+IF(COUNT(F32:AM32)&gt;14,LARGE(F32:AM32,15),0)</f>
        <v>170</v>
      </c>
      <c r="AQ32" s="11">
        <f t="shared" si="0"/>
        <v>0</v>
      </c>
      <c r="AR32" s="22">
        <f t="shared" si="4"/>
        <v>170</v>
      </c>
      <c r="AS32" s="19"/>
    </row>
    <row r="33" spans="2:45" s="5" customFormat="1" ht="15">
      <c r="B33" s="5" t="s">
        <v>80</v>
      </c>
      <c r="C33" s="5" t="s">
        <v>81</v>
      </c>
      <c r="D33" s="24">
        <v>32</v>
      </c>
      <c r="E33" s="5" t="s">
        <v>82</v>
      </c>
      <c r="F33" s="5">
        <v>50</v>
      </c>
      <c r="H33" s="5">
        <v>50</v>
      </c>
      <c r="Y33" s="5">
        <v>50</v>
      </c>
      <c r="AN33">
        <f t="shared" si="5"/>
        <v>150</v>
      </c>
      <c r="AO33">
        <f t="shared" si="2"/>
        <v>3</v>
      </c>
      <c r="AP33">
        <f>IF(COUNT(F33:AM33)&gt;0,LARGE(F33:AM33,1),0)+IF(COUNT(F33:AM33)&gt;1,LARGE(F33:AM33,2),0)+IF(COUNT(F33:AM33)&gt;2,LARGE(F33:AM33,3),0)+IF(COUNT(F33:AM33)&gt;3,LARGE(F33:AM33,4),0)+IF(COUNT(F33:AM33)&gt;4,LARGE(F33:AM33,5),0)+IF(COUNT(F33:AM33)&gt;5,LARGE(F33:AM33,6),0)+IF(COUNT(F33:AM33)&gt;6,LARGE(F33:AM33,7),0)+IF(COUNT(F33:AM33)&gt;7,LARGE(F33:AM33,8),0)+IF(COUNT(F33:AM33)&gt;8,LARGE(F33:AM33,9),0)+IF(COUNT(F33:AM33)&gt;9,LARGE(F33:AM33,10),0)+IF(COUNT(F33:AM33)&gt;10,LARGE(F33:AM33,11),0)+IF(COUNT(F33:AM33)&gt;11,LARGE(F33:AM33,12),0)+IF(COUNT(F33:AM33)&gt;12,LARGE(F33:AM33,13),0)+IF(COUNT(F33:AM33)&gt;13,LARGE(F33:AM33,14),0)+IF(COUNT(F33:AM33)&gt;14,LARGE(F33:AM33,15),0)</f>
        <v>150</v>
      </c>
      <c r="AQ33" s="11">
        <f t="shared" si="0"/>
        <v>0</v>
      </c>
      <c r="AR33" s="22">
        <f t="shared" si="4"/>
        <v>150</v>
      </c>
      <c r="AS33" s="11" t="str">
        <f>B33</f>
        <v>Beecker</v>
      </c>
    </row>
    <row r="34" spans="2:45" s="5" customFormat="1" ht="15">
      <c r="B34" s="7" t="s">
        <v>101</v>
      </c>
      <c r="C34" s="5" t="s">
        <v>102</v>
      </c>
      <c r="D34" s="23">
        <v>39</v>
      </c>
      <c r="E34" s="7" t="s">
        <v>98</v>
      </c>
      <c r="G34" s="10">
        <v>50</v>
      </c>
      <c r="N34" s="7"/>
      <c r="O34" s="7"/>
      <c r="P34" s="7"/>
      <c r="Q34" s="5">
        <v>49</v>
      </c>
      <c r="Z34" s="5">
        <v>48</v>
      </c>
      <c r="AN34">
        <f t="shared" si="5"/>
        <v>147</v>
      </c>
      <c r="AO34">
        <f t="shared" si="2"/>
        <v>3</v>
      </c>
      <c r="AP34">
        <f t="shared" si="3"/>
        <v>147</v>
      </c>
      <c r="AQ34" s="11">
        <f t="shared" si="0"/>
        <v>0</v>
      </c>
      <c r="AR34" s="22">
        <f t="shared" si="4"/>
        <v>147</v>
      </c>
      <c r="AS34" s="11" t="str">
        <f>B34</f>
        <v>Herzog</v>
      </c>
    </row>
    <row r="35" spans="2:45" s="5" customFormat="1" ht="15">
      <c r="B35" t="s">
        <v>109</v>
      </c>
      <c r="C35" t="s">
        <v>110</v>
      </c>
      <c r="D35">
        <v>39</v>
      </c>
      <c r="E35" t="s">
        <v>106</v>
      </c>
      <c r="S35" s="5">
        <v>48</v>
      </c>
      <c r="AD35" s="5">
        <v>46</v>
      </c>
      <c r="AF35" s="5">
        <v>49</v>
      </c>
      <c r="AN35">
        <f t="shared" si="5"/>
        <v>143</v>
      </c>
      <c r="AO35">
        <f t="shared" si="2"/>
        <v>3</v>
      </c>
      <c r="AP35">
        <f t="shared" si="3"/>
        <v>143</v>
      </c>
      <c r="AQ35" s="11">
        <f t="shared" si="0"/>
        <v>0</v>
      </c>
      <c r="AR35" s="22">
        <f t="shared" si="4"/>
        <v>143</v>
      </c>
      <c r="AS35" s="19"/>
    </row>
    <row r="36" spans="2:45" s="5" customFormat="1" ht="15">
      <c r="B36" t="s">
        <v>115</v>
      </c>
      <c r="C36" t="s">
        <v>116</v>
      </c>
      <c r="D36">
        <v>41</v>
      </c>
      <c r="E36" t="s">
        <v>117</v>
      </c>
      <c r="F36"/>
      <c r="G36"/>
      <c r="H36"/>
      <c r="I36"/>
      <c r="J36">
        <v>47</v>
      </c>
      <c r="K36"/>
      <c r="L36"/>
      <c r="M36"/>
      <c r="O36" s="9">
        <v>50</v>
      </c>
      <c r="AJ36" s="10">
        <v>45</v>
      </c>
      <c r="AN36">
        <f t="shared" si="5"/>
        <v>142</v>
      </c>
      <c r="AO36">
        <f t="shared" si="2"/>
        <v>3</v>
      </c>
      <c r="AP36">
        <f t="shared" si="3"/>
        <v>142</v>
      </c>
      <c r="AQ36" s="11">
        <f t="shared" si="0"/>
        <v>0</v>
      </c>
      <c r="AR36" s="22">
        <f t="shared" si="4"/>
        <v>142</v>
      </c>
      <c r="AS36" s="11" t="str">
        <f>B36</f>
        <v>Grawinkel</v>
      </c>
    </row>
    <row r="37" spans="2:45" s="5" customFormat="1" ht="15">
      <c r="B37" t="s">
        <v>118</v>
      </c>
      <c r="C37" t="s">
        <v>119</v>
      </c>
      <c r="D37">
        <v>41</v>
      </c>
      <c r="E37"/>
      <c r="F37"/>
      <c r="G37"/>
      <c r="H37"/>
      <c r="I37"/>
      <c r="J37"/>
      <c r="K37"/>
      <c r="L37"/>
      <c r="M37"/>
      <c r="AB37" s="5">
        <v>49</v>
      </c>
      <c r="AC37" s="10">
        <v>47</v>
      </c>
      <c r="AL37" s="5">
        <v>46</v>
      </c>
      <c r="AN37">
        <f t="shared" si="5"/>
        <v>142</v>
      </c>
      <c r="AO37">
        <f>(COUNT(F37:AM37))</f>
        <v>3</v>
      </c>
      <c r="AP37">
        <f t="shared" si="3"/>
        <v>142</v>
      </c>
      <c r="AQ37" s="11">
        <f t="shared" si="0"/>
        <v>0</v>
      </c>
      <c r="AR37" s="22">
        <f t="shared" si="4"/>
        <v>142</v>
      </c>
      <c r="AS37" s="19"/>
    </row>
    <row r="38" spans="2:45" s="5" customFormat="1" ht="15">
      <c r="B38" t="s">
        <v>94</v>
      </c>
      <c r="C38" t="s">
        <v>95</v>
      </c>
      <c r="D38">
        <v>36</v>
      </c>
      <c r="E38" t="s">
        <v>96</v>
      </c>
      <c r="F38" s="14"/>
      <c r="G38" s="14"/>
      <c r="H38" s="7"/>
      <c r="I38" s="7"/>
      <c r="J38" s="8">
        <v>45</v>
      </c>
      <c r="K38" s="7"/>
      <c r="L38" s="7">
        <v>47</v>
      </c>
      <c r="M38" s="7"/>
      <c r="AA38" s="5">
        <v>47</v>
      </c>
      <c r="AN38">
        <f t="shared" si="5"/>
        <v>139</v>
      </c>
      <c r="AO38">
        <f>(COUNT(F38:AM38))</f>
        <v>3</v>
      </c>
      <c r="AP38">
        <f t="shared" si="3"/>
        <v>139</v>
      </c>
      <c r="AQ38" s="11">
        <f t="shared" si="0"/>
        <v>0</v>
      </c>
      <c r="AR38" s="22">
        <f t="shared" si="4"/>
        <v>139</v>
      </c>
      <c r="AS38" s="11" t="str">
        <f>B38</f>
        <v>Knauf</v>
      </c>
    </row>
    <row r="39" spans="2:45" s="5" customFormat="1" ht="15">
      <c r="B39" t="s">
        <v>123</v>
      </c>
      <c r="C39" t="s">
        <v>124</v>
      </c>
      <c r="D39">
        <v>37</v>
      </c>
      <c r="E39" t="s">
        <v>125</v>
      </c>
      <c r="F39"/>
      <c r="G39">
        <v>44</v>
      </c>
      <c r="H39"/>
      <c r="I39"/>
      <c r="J39"/>
      <c r="K39"/>
      <c r="L39"/>
      <c r="M39"/>
      <c r="Z39" s="5">
        <v>41</v>
      </c>
      <c r="AD39" s="5">
        <v>47</v>
      </c>
      <c r="AN39">
        <f t="shared" si="5"/>
        <v>132</v>
      </c>
      <c r="AO39">
        <f>(COUNT(F39:AM39))</f>
        <v>3</v>
      </c>
      <c r="AP39">
        <f t="shared" si="3"/>
        <v>132</v>
      </c>
      <c r="AQ39" s="11">
        <f t="shared" si="0"/>
        <v>0</v>
      </c>
      <c r="AR39" s="22">
        <f t="shared" si="4"/>
        <v>132</v>
      </c>
      <c r="AS39" s="19"/>
    </row>
    <row r="40" spans="2:45" s="5" customFormat="1" ht="15">
      <c r="B40" t="s">
        <v>126</v>
      </c>
      <c r="C40" t="s">
        <v>127</v>
      </c>
      <c r="D40">
        <v>41</v>
      </c>
      <c r="E40" t="s">
        <v>128</v>
      </c>
      <c r="F40"/>
      <c r="G40"/>
      <c r="H40"/>
      <c r="I40"/>
      <c r="J40">
        <v>49</v>
      </c>
      <c r="K40"/>
      <c r="L40"/>
      <c r="M40"/>
      <c r="AA40" s="5">
        <v>50</v>
      </c>
      <c r="AN40">
        <f t="shared" si="5"/>
        <v>99</v>
      </c>
      <c r="AO40">
        <f t="shared" si="2"/>
        <v>2</v>
      </c>
      <c r="AP40">
        <f t="shared" si="3"/>
        <v>99</v>
      </c>
      <c r="AQ40" s="11">
        <f t="shared" si="0"/>
        <v>0</v>
      </c>
      <c r="AR40" s="22">
        <f t="shared" si="4"/>
        <v>99</v>
      </c>
      <c r="AS40" s="11" t="str">
        <f>B40</f>
        <v>Eben</v>
      </c>
    </row>
    <row r="41" spans="2:45" s="5" customFormat="1" ht="15">
      <c r="B41" t="s">
        <v>129</v>
      </c>
      <c r="C41"/>
      <c r="D41">
        <v>39</v>
      </c>
      <c r="E41" t="s">
        <v>49</v>
      </c>
      <c r="F41" s="7">
        <v>49</v>
      </c>
      <c r="G41" s="7"/>
      <c r="H41" s="7"/>
      <c r="I41" s="7"/>
      <c r="J41" s="7"/>
      <c r="K41" s="7"/>
      <c r="L41" s="7"/>
      <c r="M41" s="7"/>
      <c r="AI41" s="5">
        <v>50</v>
      </c>
      <c r="AN41">
        <f t="shared" si="5"/>
        <v>99</v>
      </c>
      <c r="AO41">
        <f t="shared" si="2"/>
        <v>2</v>
      </c>
      <c r="AP41">
        <f t="shared" si="3"/>
        <v>99</v>
      </c>
      <c r="AQ41" s="11">
        <f t="shared" si="0"/>
        <v>0</v>
      </c>
      <c r="AR41" s="22">
        <f t="shared" si="4"/>
        <v>99</v>
      </c>
      <c r="AS41" s="11" t="str">
        <f>B41</f>
        <v>Königs, Josef</v>
      </c>
    </row>
    <row r="42" spans="2:45" s="5" customFormat="1" ht="15">
      <c r="B42" t="s">
        <v>130</v>
      </c>
      <c r="C42"/>
      <c r="D42">
        <v>41</v>
      </c>
      <c r="E42" t="s">
        <v>131</v>
      </c>
      <c r="F42"/>
      <c r="G42"/>
      <c r="H42"/>
      <c r="I42"/>
      <c r="J42"/>
      <c r="K42"/>
      <c r="L42"/>
      <c r="M42"/>
      <c r="O42" s="12">
        <v>49</v>
      </c>
      <c r="T42" s="10">
        <v>50</v>
      </c>
      <c r="AN42">
        <f>SUM(G42:AM42)</f>
        <v>99</v>
      </c>
      <c r="AO42">
        <f t="shared" si="2"/>
        <v>2</v>
      </c>
      <c r="AP42">
        <f t="shared" si="3"/>
        <v>99</v>
      </c>
      <c r="AQ42" s="11">
        <f t="shared" si="0"/>
        <v>0</v>
      </c>
      <c r="AR42" s="22">
        <f t="shared" si="4"/>
        <v>99</v>
      </c>
      <c r="AS42" s="11" t="str">
        <f>B42</f>
        <v>Viehöver, Johannes</v>
      </c>
    </row>
    <row r="43" spans="2:45" s="5" customFormat="1" ht="15">
      <c r="B43" t="s">
        <v>132</v>
      </c>
      <c r="C43" t="s">
        <v>133</v>
      </c>
      <c r="D43">
        <v>34</v>
      </c>
      <c r="E43" t="s">
        <v>49</v>
      </c>
      <c r="F43"/>
      <c r="G43"/>
      <c r="H43"/>
      <c r="I43"/>
      <c r="J43"/>
      <c r="K43">
        <v>48</v>
      </c>
      <c r="L43"/>
      <c r="M43"/>
      <c r="AB43" s="5">
        <v>50</v>
      </c>
      <c r="AN43">
        <f t="shared" si="5"/>
        <v>98</v>
      </c>
      <c r="AO43">
        <f t="shared" si="2"/>
        <v>2</v>
      </c>
      <c r="AP43">
        <f t="shared" si="3"/>
        <v>98</v>
      </c>
      <c r="AQ43" s="11">
        <f t="shared" si="0"/>
        <v>0</v>
      </c>
      <c r="AR43" s="22">
        <f t="shared" si="4"/>
        <v>98</v>
      </c>
      <c r="AS43" s="19"/>
    </row>
    <row r="44" spans="2:45" s="5" customFormat="1" ht="15">
      <c r="B44" t="s">
        <v>134</v>
      </c>
      <c r="C44"/>
      <c r="D44">
        <v>40</v>
      </c>
      <c r="E44" t="s">
        <v>135</v>
      </c>
      <c r="F44" s="8">
        <v>50</v>
      </c>
      <c r="G44" s="7"/>
      <c r="H44" s="7"/>
      <c r="I44" s="7"/>
      <c r="J44" s="7"/>
      <c r="K44" s="7"/>
      <c r="L44" s="7"/>
      <c r="AJ44" s="9">
        <v>48</v>
      </c>
      <c r="AN44">
        <f t="shared" si="5"/>
        <v>98</v>
      </c>
      <c r="AO44">
        <f t="shared" si="2"/>
        <v>2</v>
      </c>
      <c r="AP44">
        <f t="shared" si="3"/>
        <v>98</v>
      </c>
      <c r="AQ44" s="11">
        <f t="shared" si="0"/>
        <v>0</v>
      </c>
      <c r="AR44" s="22">
        <f t="shared" si="4"/>
        <v>98</v>
      </c>
      <c r="AS44" s="11" t="str">
        <f>B44</f>
        <v>Ludwig, Manfred</v>
      </c>
    </row>
    <row r="45" spans="2:45" s="5" customFormat="1" ht="15">
      <c r="B45" t="s">
        <v>136</v>
      </c>
      <c r="C45" t="s">
        <v>137</v>
      </c>
      <c r="D45">
        <v>41</v>
      </c>
      <c r="E45" t="s">
        <v>138</v>
      </c>
      <c r="F45"/>
      <c r="G45">
        <v>47</v>
      </c>
      <c r="H45"/>
      <c r="I45"/>
      <c r="J45"/>
      <c r="K45"/>
      <c r="L45"/>
      <c r="M45"/>
      <c r="S45" s="5">
        <v>49</v>
      </c>
      <c r="AN45">
        <f t="shared" si="5"/>
        <v>96</v>
      </c>
      <c r="AO45">
        <f t="shared" si="2"/>
        <v>2</v>
      </c>
      <c r="AP45">
        <f t="shared" si="3"/>
        <v>96</v>
      </c>
      <c r="AQ45" s="11">
        <f t="shared" si="0"/>
        <v>0</v>
      </c>
      <c r="AR45" s="22">
        <f t="shared" si="4"/>
        <v>96</v>
      </c>
      <c r="AS45" s="11" t="str">
        <f>B45</f>
        <v>Bauke</v>
      </c>
    </row>
    <row r="46" spans="2:45" s="5" customFormat="1" ht="15">
      <c r="B46" t="s">
        <v>139</v>
      </c>
      <c r="C46" t="s">
        <v>140</v>
      </c>
      <c r="D46">
        <v>39</v>
      </c>
      <c r="E46" t="s">
        <v>46</v>
      </c>
      <c r="F46"/>
      <c r="G46"/>
      <c r="H46"/>
      <c r="I46"/>
      <c r="J46">
        <v>48</v>
      </c>
      <c r="K46">
        <v>48</v>
      </c>
      <c r="L46"/>
      <c r="M46"/>
      <c r="AN46">
        <f t="shared" si="5"/>
        <v>96</v>
      </c>
      <c r="AO46">
        <f t="shared" si="2"/>
        <v>2</v>
      </c>
      <c r="AP46">
        <f t="shared" si="3"/>
        <v>96</v>
      </c>
      <c r="AQ46" s="11">
        <f t="shared" si="0"/>
        <v>0</v>
      </c>
      <c r="AR46" s="22">
        <f t="shared" si="4"/>
        <v>96</v>
      </c>
      <c r="AS46" s="11" t="str">
        <f>B46</f>
        <v>Meyer</v>
      </c>
    </row>
    <row r="47" spans="2:45" s="5" customFormat="1" ht="15">
      <c r="B47" t="s">
        <v>141</v>
      </c>
      <c r="C47" t="s">
        <v>142</v>
      </c>
      <c r="D47">
        <v>38</v>
      </c>
      <c r="E47" t="s">
        <v>143</v>
      </c>
      <c r="F47" s="34"/>
      <c r="G47" s="34"/>
      <c r="H47" s="34"/>
      <c r="I47" s="34"/>
      <c r="J47" s="34">
        <v>45</v>
      </c>
      <c r="K47" s="34"/>
      <c r="L47" s="34"/>
      <c r="M47" s="34"/>
      <c r="N47" s="34"/>
      <c r="O47" s="34"/>
      <c r="P47" s="10">
        <v>50</v>
      </c>
      <c r="AN47">
        <f t="shared" si="5"/>
        <v>95</v>
      </c>
      <c r="AO47">
        <f t="shared" si="2"/>
        <v>2</v>
      </c>
      <c r="AP47">
        <f t="shared" si="3"/>
        <v>95</v>
      </c>
      <c r="AQ47" s="11">
        <f t="shared" si="0"/>
        <v>0</v>
      </c>
      <c r="AR47" s="22">
        <f t="shared" si="4"/>
        <v>95</v>
      </c>
      <c r="AS47" s="11" t="str">
        <f>B47</f>
        <v>Leclaire</v>
      </c>
    </row>
    <row r="48" spans="2:45" s="5" customFormat="1" ht="15">
      <c r="B48" t="s">
        <v>144</v>
      </c>
      <c r="C48"/>
      <c r="D48">
        <v>41</v>
      </c>
      <c r="E48" t="s">
        <v>145</v>
      </c>
      <c r="M48" s="7"/>
      <c r="AB48" s="5">
        <v>48</v>
      </c>
      <c r="AC48" s="10">
        <v>46</v>
      </c>
      <c r="AN48">
        <f t="shared" si="5"/>
        <v>94</v>
      </c>
      <c r="AO48">
        <f t="shared" si="2"/>
        <v>2</v>
      </c>
      <c r="AP48">
        <f>IF(COUNT(F48:AM48)&gt;0,LARGE(F48:AM48,1),0)+IF(COUNT(F48:AM48)&gt;1,LARGE(F48:AM48,2),0)+IF(COUNT(F48:AM48)&gt;2,LARGE(F48:AM48,3),0)+IF(COUNT(F48:AM48)&gt;3,LARGE(F48:AM48,4),0)+IF(COUNT(F48:AM48)&gt;4,LARGE(F48:AM48,5),0)+IF(COUNT(F48:AM48)&gt;5,LARGE(F48:AM48,6),0)+IF(COUNT(F48:AM48)&gt;6,LARGE(F48:AM48,7),0)+IF(COUNT(F48:AM48)&gt;7,LARGE(F48:AM48,8),0)+IF(COUNT(F48:AM48)&gt;8,LARGE(F48:AM48,9),0)+IF(COUNT(F48:AM48)&gt;9,LARGE(F48:AM48,10),0)+IF(COUNT(F48:AM48)&gt;10,LARGE(F48:AM48,11),0)+IF(COUNT(F48:AM48)&gt;11,LARGE(F48:AM48,12),0)+IF(COUNT(F48:AM48)&gt;12,LARGE(F48:AM48,13),0)+IF(COUNT(F48:AM48)&gt;13,LARGE(F48:AM48,14),0)+IF(COUNT(F48:AM48)&gt;14,LARGE(F48:AM48,15),0)</f>
        <v>94</v>
      </c>
      <c r="AQ48" s="11">
        <f t="shared" si="0"/>
        <v>0</v>
      </c>
      <c r="AR48" s="22">
        <f t="shared" si="4"/>
        <v>94</v>
      </c>
      <c r="AS48" s="19"/>
    </row>
    <row r="49" spans="2:45" s="5" customFormat="1" ht="15">
      <c r="B49" t="s">
        <v>146</v>
      </c>
      <c r="C49" t="s">
        <v>147</v>
      </c>
      <c r="D49">
        <v>41</v>
      </c>
      <c r="E49" t="s">
        <v>148</v>
      </c>
      <c r="F49" s="35"/>
      <c r="G49" s="35"/>
      <c r="H49" s="35"/>
      <c r="I49" s="35"/>
      <c r="J49" s="35">
        <v>42</v>
      </c>
      <c r="K49" s="35"/>
      <c r="L49" s="35"/>
      <c r="M49" s="35"/>
      <c r="N49" s="36"/>
      <c r="O49" s="36"/>
      <c r="P49" s="10">
        <v>49</v>
      </c>
      <c r="AN49">
        <f t="shared" si="5"/>
        <v>91</v>
      </c>
      <c r="AO49">
        <f t="shared" si="2"/>
        <v>2</v>
      </c>
      <c r="AP49">
        <f>IF(COUNT(F49:AM49)&gt;0,LARGE(F49:AM49,1),0)+IF(COUNT(F49:AM49)&gt;1,LARGE(F49:AM49,2),0)+IF(COUNT(F49:AM49)&gt;2,LARGE(F49:AM49,3),0)+IF(COUNT(F49:AM49)&gt;3,LARGE(F49:AM49,4),0)+IF(COUNT(F49:AM49)&gt;4,LARGE(F49:AM49,5),0)+IF(COUNT(F49:AM49)&gt;5,LARGE(F49:AM49,6),0)+IF(COUNT(F49:AM49)&gt;6,LARGE(F49:AM49,7),0)+IF(COUNT(F49:AM49)&gt;7,LARGE(F49:AM49,8),0)+IF(COUNT(F49:AM49)&gt;8,LARGE(F49:AM49,9),0)+IF(COUNT(F49:AM49)&gt;9,LARGE(F49:AM49,10),0)+IF(COUNT(F49:AM49)&gt;10,LARGE(F49:AM49,11),0)+IF(COUNT(F49:AM49)&gt;11,LARGE(F49:AM49,12),0)+IF(COUNT(F49:AM49)&gt;12,LARGE(F49:AM49,13),0)+IF(COUNT(F49:AM49)&gt;13,LARGE(F49:AM49,14),0)+IF(COUNT(F49:AM49)&gt;14,LARGE(F49:AM49,15),0)</f>
        <v>91</v>
      </c>
      <c r="AQ49" s="11">
        <f t="shared" si="0"/>
        <v>0</v>
      </c>
      <c r="AR49" s="22">
        <f t="shared" si="4"/>
        <v>91</v>
      </c>
      <c r="AS49" s="11" t="str">
        <f>B49</f>
        <v>Müller</v>
      </c>
    </row>
    <row r="50" spans="2:45" s="5" customFormat="1" ht="15">
      <c r="B50" t="s">
        <v>149</v>
      </c>
      <c r="C50" t="s">
        <v>51</v>
      </c>
      <c r="D50">
        <v>38</v>
      </c>
      <c r="E50" t="s">
        <v>125</v>
      </c>
      <c r="F50" s="37"/>
      <c r="G50" s="38">
        <v>48</v>
      </c>
      <c r="M50" s="7"/>
      <c r="Z50" s="5">
        <v>42</v>
      </c>
      <c r="AN50">
        <f t="shared" si="5"/>
        <v>90</v>
      </c>
      <c r="AO50">
        <f t="shared" si="2"/>
        <v>2</v>
      </c>
      <c r="AP50">
        <f t="shared" si="3"/>
        <v>90</v>
      </c>
      <c r="AQ50" s="11">
        <f t="shared" si="0"/>
        <v>0</v>
      </c>
      <c r="AR50" s="22">
        <f t="shared" si="4"/>
        <v>90</v>
      </c>
      <c r="AS50" s="19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-</cp:lastModifiedBy>
  <cp:lastPrinted>2006-07-07T19:56:48Z</cp:lastPrinted>
  <dcterms:created xsi:type="dcterms:W3CDTF">2006-05-29T16:26:52Z</dcterms:created>
  <dcterms:modified xsi:type="dcterms:W3CDTF">2006-12-14T17:52:05Z</dcterms:modified>
  <cp:category/>
  <cp:version/>
  <cp:contentType/>
  <cp:contentStatus/>
</cp:coreProperties>
</file>