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<sst xmlns="http://schemas.openxmlformats.org/spreadsheetml/2006/main" count="111" uniqueCount="103">
  <si>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</si>
  <si>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</si>
  <si>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</si>
  <si>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</si>
  <si>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</si>
  <si>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</si>
  <si>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</si>
  <si>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</si>
  <si>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</si>
  <si>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</si>
  <si>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</si>
  <si>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</si>
  <si>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</si>
  <si>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</si>
  <si>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</si>
  <si>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</si>
  <si>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</si>
  <si>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</si>
  <si>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</si>
  <si>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</si>
  <si>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</si>
  <si>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</si>
  <si>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</si>
  <si>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</si>
  <si>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</si>
  <si>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</si>
  <si>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</si>
  <si>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</si>
  <si>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</si>
  <si>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</si>
  <si>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</si>
  <si>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</si>
  <si>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</si>
  <si>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</si>
  <si>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</si>
  <si>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</si>
  <si>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</si>
  <si>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</si>
  <si>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</si>
  <si>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</si>
  <si>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Brunssum</t>
  </si>
  <si>
    <t>Düren</t>
  </si>
  <si>
    <t>Simmerath</t>
  </si>
  <si>
    <t>Mausbach</t>
  </si>
  <si>
    <t>Kostrzewa</t>
  </si>
  <si>
    <t>Florence</t>
  </si>
  <si>
    <t>VfR Unterbruch LG</t>
  </si>
  <si>
    <t>Kirsch</t>
  </si>
  <si>
    <t>Alexandra</t>
  </si>
  <si>
    <t>Jütte</t>
  </si>
  <si>
    <t>Svenja</t>
  </si>
  <si>
    <t>pirate triathlon team</t>
  </si>
  <si>
    <t>Mollus</t>
  </si>
  <si>
    <t>Sabine</t>
  </si>
  <si>
    <t>Aachener TG</t>
  </si>
  <si>
    <t>Lakomy</t>
  </si>
  <si>
    <t>Dimter</t>
  </si>
  <si>
    <t>Sandra</t>
  </si>
  <si>
    <t>DJK Gillrath</t>
  </si>
  <si>
    <t>Klinkenberg</t>
  </si>
  <si>
    <t>Zimmermann</t>
  </si>
  <si>
    <t>Simone</t>
  </si>
  <si>
    <t xml:space="preserve"> Nadine</t>
  </si>
  <si>
    <t>Maier</t>
  </si>
  <si>
    <t xml:space="preserve"> Nicole</t>
  </si>
  <si>
    <t>www.hand-aufs-pferd.de</t>
  </si>
  <si>
    <t>Pütz</t>
  </si>
  <si>
    <t xml:space="preserve"> Klaudia</t>
  </si>
  <si>
    <t>TSV Alemannia Aachen</t>
  </si>
  <si>
    <t>Kempchen</t>
  </si>
  <si>
    <t xml:space="preserve"> Christine</t>
  </si>
  <si>
    <t>LT Beverau Aachen</t>
  </si>
  <si>
    <t>Houben</t>
  </si>
  <si>
    <t xml:space="preserve"> Kerstin</t>
  </si>
  <si>
    <t>Triathlon Waldfeucht</t>
  </si>
  <si>
    <t>Medaix</t>
  </si>
  <si>
    <t>Krings</t>
  </si>
  <si>
    <t xml:space="preserve"> Tanja</t>
  </si>
  <si>
    <t>Breuer</t>
  </si>
  <si>
    <t>Ulrike</t>
  </si>
  <si>
    <t>FIANNA</t>
  </si>
  <si>
    <t>Andres</t>
  </si>
  <si>
    <t>Angelika</t>
  </si>
  <si>
    <t>FC ROCHERATH</t>
  </si>
  <si>
    <t>Noeske</t>
  </si>
  <si>
    <t>Rütters</t>
  </si>
  <si>
    <t>Monika</t>
  </si>
  <si>
    <t>ROTTERHUETTENTEAM</t>
  </si>
  <si>
    <t>Ameln</t>
  </si>
  <si>
    <t>Inde-Hahn</t>
  </si>
  <si>
    <t>1976</t>
  </si>
  <si>
    <t>Steffens</t>
  </si>
  <si>
    <t>Tanja</t>
  </si>
  <si>
    <t>TV 1957</t>
  </si>
  <si>
    <t>Andres, Stefanie</t>
  </si>
  <si>
    <t>LC Herzogenrath</t>
  </si>
  <si>
    <t>Specht</t>
  </si>
  <si>
    <t>Melanie</t>
  </si>
  <si>
    <t>TTC Mariaweiler</t>
  </si>
  <si>
    <t xml:space="preserve">Küsters  </t>
  </si>
  <si>
    <t xml:space="preserve">Ruth  </t>
  </si>
  <si>
    <t xml:space="preserve">TSV Alemannia Aachen  </t>
  </si>
  <si>
    <t>DJK Löwe Hambach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</si>
</sst>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 horizontal="center" vertical="top" textRotation="180"/>
    </xf>
    <xf numFmtId="0" fontId="8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12" fillId="2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3" fillId="0" borderId="1" xfId="20" applyFont="1" applyFill="1" applyBorder="1" applyAlignment="1">
      <alignment wrapText="1"/>
      <protection/>
    </xf>
    <xf numFmtId="0" fontId="13" fillId="0" borderId="1" xfId="19" applyFont="1" applyFill="1" applyBorder="1" applyAlignment="1">
      <alignment wrapText="1"/>
      <protection/>
    </xf>
    <xf numFmtId="0" fontId="13" fillId="0" borderId="1" xfId="20" applyFont="1" applyFill="1" applyBorder="1" applyAlignment="1">
      <alignment horizontal="right" wrapText="1"/>
      <protection/>
    </xf>
    <xf numFmtId="0" fontId="13" fillId="0" borderId="1" xfId="19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 horizontal="center" vertical="top" textRotation="180"/>
    </xf>
    <xf numFmtId="0" fontId="14" fillId="0" borderId="1" xfId="0" applyFont="1" applyBorder="1" applyAlignment="1">
      <alignment horizontal="left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showGridLines="0" tabSelected="1" zoomScale="75" zoomScaleNormal="75" workbookViewId="0" topLeftCell="A1">
      <selection activeCell="E6" sqref="E6"/>
    </sheetView>
  </sheetViews>
  <sheetFormatPr defaultColWidth="11.421875" defaultRowHeight="12.75"/>
  <cols>
    <col min="1" max="1" width="4.28125" style="23" customWidth="1"/>
    <col min="2" max="2" width="9.7109375" style="4" customWidth="1"/>
    <col min="3" max="3" width="10.7109375" style="4" customWidth="1"/>
    <col min="4" max="4" width="3.140625" style="4" customWidth="1"/>
    <col min="5" max="5" width="7.7109375" style="4" customWidth="1"/>
    <col min="6" max="11" width="3.140625" style="4" customWidth="1"/>
    <col min="12" max="12" width="3.57421875" style="4" customWidth="1"/>
    <col min="13" max="35" width="3.140625" style="4" customWidth="1"/>
    <col min="36" max="36" width="3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22" customWidth="1"/>
    <col min="47" max="47" width="13.140625" style="3" customWidth="1"/>
    <col min="48" max="48" width="5.00390625" style="12" customWidth="1"/>
    <col min="49" max="16384" width="11.421875" style="19" customWidth="1"/>
  </cols>
  <sheetData>
    <row r="1" spans="1:48" s="20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</v>
      </c>
      <c r="G1" s="30" t="s">
        <v>5</v>
      </c>
      <c r="H1" s="1" t="s">
        <v>6</v>
      </c>
      <c r="I1" s="1" t="s">
        <v>7</v>
      </c>
      <c r="J1" s="30" t="s">
        <v>8</v>
      </c>
      <c r="K1" s="30" t="s">
        <v>9</v>
      </c>
      <c r="L1" s="30" t="s">
        <v>88</v>
      </c>
      <c r="M1" s="30" t="s">
        <v>10</v>
      </c>
      <c r="N1" s="30" t="s">
        <v>11</v>
      </c>
      <c r="O1" s="30" t="s">
        <v>42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16</v>
      </c>
      <c r="U1" s="30" t="s">
        <v>89</v>
      </c>
      <c r="V1" s="30" t="s">
        <v>17</v>
      </c>
      <c r="W1" s="30" t="s">
        <v>18</v>
      </c>
      <c r="X1" s="30" t="s">
        <v>19</v>
      </c>
      <c r="Y1" s="30" t="s">
        <v>21</v>
      </c>
      <c r="Z1" s="30" t="s">
        <v>43</v>
      </c>
      <c r="AA1" s="30" t="s">
        <v>23</v>
      </c>
      <c r="AB1" s="30" t="s">
        <v>24</v>
      </c>
      <c r="AC1" s="30" t="s">
        <v>22</v>
      </c>
      <c r="AD1" s="30" t="s">
        <v>25</v>
      </c>
      <c r="AE1" s="30" t="s">
        <v>20</v>
      </c>
      <c r="AF1" s="30" t="s">
        <v>26</v>
      </c>
      <c r="AG1" s="30" t="s">
        <v>27</v>
      </c>
      <c r="AH1" s="30" t="s">
        <v>28</v>
      </c>
      <c r="AI1" s="30" t="s">
        <v>29</v>
      </c>
      <c r="AJ1" s="30" t="s">
        <v>30</v>
      </c>
      <c r="AK1" s="30" t="s">
        <v>40</v>
      </c>
      <c r="AL1" s="30" t="s">
        <v>31</v>
      </c>
      <c r="AM1" s="30" t="s">
        <v>32</v>
      </c>
      <c r="AN1" s="30" t="s">
        <v>33</v>
      </c>
      <c r="AO1" s="30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8" t="s">
        <v>39</v>
      </c>
      <c r="AU1" s="2" t="s">
        <v>1</v>
      </c>
      <c r="AV1" s="1" t="s">
        <v>0</v>
      </c>
    </row>
    <row r="2" spans="1:48" s="4" customFormat="1" ht="15.75" customHeight="1">
      <c r="A2" s="13">
        <v>1</v>
      </c>
      <c r="B2" s="19" t="s">
        <v>44</v>
      </c>
      <c r="C2" s="19" t="s">
        <v>45</v>
      </c>
      <c r="D2" s="21">
        <v>1976</v>
      </c>
      <c r="E2" s="19" t="s">
        <v>46</v>
      </c>
      <c r="F2" s="14">
        <v>50</v>
      </c>
      <c r="G2" s="18">
        <v>48</v>
      </c>
      <c r="H2" s="18"/>
      <c r="I2" s="14"/>
      <c r="J2" s="14"/>
      <c r="K2" s="14"/>
      <c r="L2" s="14">
        <v>50</v>
      </c>
      <c r="M2" s="14"/>
      <c r="N2" s="14">
        <v>50</v>
      </c>
      <c r="O2" s="14">
        <v>50</v>
      </c>
      <c r="P2" s="14"/>
      <c r="Q2" s="14">
        <v>50</v>
      </c>
      <c r="R2" s="14">
        <v>50</v>
      </c>
      <c r="S2" s="14"/>
      <c r="T2" s="14"/>
      <c r="U2" s="14">
        <v>50</v>
      </c>
      <c r="V2" s="14">
        <v>50</v>
      </c>
      <c r="W2" s="14"/>
      <c r="X2" s="14">
        <v>50</v>
      </c>
      <c r="Y2" s="14"/>
      <c r="Z2" s="14"/>
      <c r="AA2" s="14"/>
      <c r="AB2" s="14">
        <v>49</v>
      </c>
      <c r="AC2" s="14"/>
      <c r="AD2" s="14">
        <v>50</v>
      </c>
      <c r="AE2" s="14"/>
      <c r="AF2" s="14">
        <v>50</v>
      </c>
      <c r="AG2" s="14">
        <v>50</v>
      </c>
      <c r="AH2" s="14">
        <v>50</v>
      </c>
      <c r="AI2" s="14">
        <v>50</v>
      </c>
      <c r="AJ2" s="14">
        <v>50</v>
      </c>
      <c r="AK2" s="14">
        <v>50</v>
      </c>
      <c r="AL2" s="14">
        <v>50</v>
      </c>
      <c r="AM2" s="14">
        <v>50</v>
      </c>
      <c r="AN2" s="14">
        <v>50</v>
      </c>
      <c r="AO2" s="14"/>
      <c r="AP2" s="3">
        <f>SUM(F2:AO2)</f>
        <v>1047</v>
      </c>
      <c r="AQ2" s="4">
        <f>(COUNT(F2:AO2))</f>
        <v>21</v>
      </c>
      <c r="AR2" s="4">
        <f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750</v>
      </c>
      <c r="AS2" s="4">
        <f>IF(COUNT(F2:AO2)&lt;22,IF(COUNT(F2:AO2)&gt;14,(COUNT(F2:AO2)-15),0)*20,120)</f>
        <v>120</v>
      </c>
      <c r="AT2" s="9">
        <f>AR2+AS2</f>
        <v>870</v>
      </c>
      <c r="AU2" s="4" t="str">
        <f>B2</f>
        <v>Kostrzewa</v>
      </c>
      <c r="AV2" s="10">
        <f>A2</f>
        <v>1</v>
      </c>
    </row>
    <row r="3" spans="1:48" s="4" customFormat="1" ht="15.75" customHeight="1">
      <c r="A3" s="13">
        <v>2</v>
      </c>
      <c r="B3" s="26" t="s">
        <v>78</v>
      </c>
      <c r="C3" s="26" t="s">
        <v>79</v>
      </c>
      <c r="D3" s="28">
        <v>1974</v>
      </c>
      <c r="E3" s="26" t="s">
        <v>80</v>
      </c>
      <c r="F3" s="5"/>
      <c r="G3" s="5"/>
      <c r="H3" s="5"/>
      <c r="I3" s="4">
        <v>50</v>
      </c>
      <c r="J3" s="5"/>
      <c r="K3" s="5"/>
      <c r="L3" s="7"/>
      <c r="M3" s="5">
        <v>49</v>
      </c>
      <c r="N3" s="5">
        <v>48</v>
      </c>
      <c r="O3" s="5">
        <v>49</v>
      </c>
      <c r="P3" s="5"/>
      <c r="Q3" s="5">
        <v>49</v>
      </c>
      <c r="R3" s="5">
        <v>49</v>
      </c>
      <c r="S3" s="5">
        <v>50</v>
      </c>
      <c r="T3" s="5">
        <v>50</v>
      </c>
      <c r="U3" s="5">
        <v>50</v>
      </c>
      <c r="V3" s="5"/>
      <c r="W3" s="5"/>
      <c r="X3" s="5">
        <v>50</v>
      </c>
      <c r="Y3" s="5">
        <v>49</v>
      </c>
      <c r="Z3" s="5">
        <v>48</v>
      </c>
      <c r="AA3" s="5"/>
      <c r="AB3" s="5">
        <v>48</v>
      </c>
      <c r="AC3" s="5">
        <v>47</v>
      </c>
      <c r="AD3" s="5">
        <v>50</v>
      </c>
      <c r="AE3" s="5">
        <v>49</v>
      </c>
      <c r="AF3" s="5">
        <v>50</v>
      </c>
      <c r="AG3" s="5">
        <v>49</v>
      </c>
      <c r="AH3" s="5">
        <v>48</v>
      </c>
      <c r="AI3" s="5">
        <v>48</v>
      </c>
      <c r="AJ3" s="5">
        <v>48</v>
      </c>
      <c r="AK3" s="5">
        <v>49</v>
      </c>
      <c r="AL3" s="5">
        <v>47</v>
      </c>
      <c r="AM3" s="5">
        <v>50</v>
      </c>
      <c r="AN3" s="5"/>
      <c r="AO3" s="5">
        <v>48</v>
      </c>
      <c r="AP3" s="3">
        <f>SUM(F3:AO3)</f>
        <v>1222</v>
      </c>
      <c r="AQ3" s="4">
        <f>(COUNT(F3:AO3))</f>
        <v>25</v>
      </c>
      <c r="AR3" s="4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743</v>
      </c>
      <c r="AS3" s="4">
        <f>IF(COUNT(F3:AO3)&lt;22,IF(COUNT(F3:AO3)&gt;14,(COUNT(F3:AO3)-15),0)*20,120)</f>
        <v>120</v>
      </c>
      <c r="AT3" s="9">
        <f>AR3+AS3</f>
        <v>863</v>
      </c>
      <c r="AU3" s="17" t="str">
        <f>B3</f>
        <v>Breuer</v>
      </c>
      <c r="AV3" s="4">
        <f>A3</f>
        <v>2</v>
      </c>
    </row>
    <row r="4" spans="1:48" s="4" customFormat="1" ht="15.75" customHeight="1">
      <c r="A4" s="13">
        <v>3</v>
      </c>
      <c r="B4" s="19" t="s">
        <v>47</v>
      </c>
      <c r="C4" s="19" t="s">
        <v>48</v>
      </c>
      <c r="D4" s="21">
        <v>1978</v>
      </c>
      <c r="E4" s="19" t="s">
        <v>46</v>
      </c>
      <c r="F4" s="4">
        <v>49</v>
      </c>
      <c r="G4" s="18">
        <v>43</v>
      </c>
      <c r="H4" s="4">
        <v>50</v>
      </c>
      <c r="I4" s="14"/>
      <c r="J4" s="14"/>
      <c r="K4" s="14"/>
      <c r="L4" s="14">
        <v>48</v>
      </c>
      <c r="M4" s="14"/>
      <c r="N4" s="14">
        <v>50</v>
      </c>
      <c r="O4" s="14"/>
      <c r="P4" s="14">
        <v>49</v>
      </c>
      <c r="Q4" s="14">
        <v>45</v>
      </c>
      <c r="R4" s="14">
        <v>50</v>
      </c>
      <c r="S4" s="14"/>
      <c r="T4" s="14"/>
      <c r="U4" s="14">
        <v>46</v>
      </c>
      <c r="V4" s="14">
        <v>47</v>
      </c>
      <c r="W4" s="14"/>
      <c r="X4" s="14"/>
      <c r="Y4" s="14">
        <v>46</v>
      </c>
      <c r="Z4" s="14"/>
      <c r="AA4" s="14"/>
      <c r="AB4" s="14"/>
      <c r="AC4" s="14">
        <v>44</v>
      </c>
      <c r="AD4" s="14">
        <v>48</v>
      </c>
      <c r="AE4" s="14"/>
      <c r="AF4" s="14"/>
      <c r="AG4" s="14"/>
      <c r="AH4" s="14">
        <v>46</v>
      </c>
      <c r="AI4" s="14"/>
      <c r="AJ4" s="14"/>
      <c r="AK4" s="14"/>
      <c r="AL4" s="14"/>
      <c r="AM4" s="14">
        <v>48</v>
      </c>
      <c r="AN4" s="14">
        <v>48</v>
      </c>
      <c r="AO4" s="14"/>
      <c r="AP4" s="3">
        <f>SUM(F4:AO4)</f>
        <v>757</v>
      </c>
      <c r="AQ4" s="4">
        <f>(COUNT(F4:AO4))</f>
        <v>16</v>
      </c>
      <c r="AR4" s="4">
        <f>IF(COUNT(F4:AO4)&gt;0,LARGE(F4:AO4,1),0)+IF(COUNT(F4:AO4)&gt;1,LARGE(F4:AO4,2),0)+IF(COUNT(F4:AO4)&gt;2,LARGE(F4:AO4,3),0)+IF(COUNT(F4:AO4)&gt;3,LARGE(F4:AO4,4),0)+IF(COUNT(F4:AO4)&gt;4,LARGE(F4:AO4,5),0)+IF(COUNT(F4:AO4)&gt;5,LARGE(F4:AO4,6),0)+IF(COUNT(F4:AO4)&gt;6,LARGE(F4:AO4,7),0)+IF(COUNT(F4:AO4)&gt;7,LARGE(F4:AO4,8),0)+IF(COUNT(F4:AO4)&gt;8,LARGE(F4:AO4,9),0)+IF(COUNT(F4:AO4)&gt;9,LARGE(F4:AO4,10),0)+IF(COUNT(F4:AO4)&gt;10,LARGE(F4:AO4,11),0)+IF(COUNT(F4:AO4)&gt;11,LARGE(F4:AO4,12),0)+IF(COUNT(F4:AO4)&gt;12,LARGE(F4:AO4,13),0)+IF(COUNT(F4:AO4)&gt;13,LARGE(F4:AO4,14),0)+IF(COUNT(F4:AO4)&gt;14,LARGE(F4:AO4,15),0)</f>
        <v>714</v>
      </c>
      <c r="AS4" s="4">
        <f>IF(COUNT(F4:AO4)&lt;22,IF(COUNT(F4:AO4)&gt;14,(COUNT(F4:AO4)-15),0)*20,120)</f>
        <v>20</v>
      </c>
      <c r="AT4" s="9">
        <f>AR4+AS4</f>
        <v>734</v>
      </c>
      <c r="AU4" s="3" t="str">
        <f>B4</f>
        <v>Kirsch</v>
      </c>
      <c r="AV4" s="12"/>
    </row>
    <row r="5" spans="1:48" s="4" customFormat="1" ht="15.75" customHeight="1">
      <c r="A5" s="13">
        <v>4</v>
      </c>
      <c r="B5" s="19" t="s">
        <v>55</v>
      </c>
      <c r="C5" s="19" t="s">
        <v>53</v>
      </c>
      <c r="D5" s="21">
        <v>1977</v>
      </c>
      <c r="E5" s="19" t="s">
        <v>102</v>
      </c>
      <c r="F5" s="14">
        <v>42</v>
      </c>
      <c r="G5" s="14"/>
      <c r="H5" s="14">
        <v>49</v>
      </c>
      <c r="I5" s="2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49</v>
      </c>
      <c r="W5" s="14"/>
      <c r="X5" s="14"/>
      <c r="Y5" s="14">
        <v>48</v>
      </c>
      <c r="Z5" s="14">
        <v>49</v>
      </c>
      <c r="AA5" s="14">
        <v>50</v>
      </c>
      <c r="AB5" s="14"/>
      <c r="AC5" s="14"/>
      <c r="AD5" s="14"/>
      <c r="AE5" s="14">
        <v>50</v>
      </c>
      <c r="AF5" s="14">
        <v>49</v>
      </c>
      <c r="AG5" s="14"/>
      <c r="AH5" s="14">
        <v>49</v>
      </c>
      <c r="AI5" s="14">
        <v>49</v>
      </c>
      <c r="AJ5" s="14">
        <v>49</v>
      </c>
      <c r="AK5" s="14"/>
      <c r="AL5" s="14">
        <v>50</v>
      </c>
      <c r="AM5" s="14">
        <v>48</v>
      </c>
      <c r="AN5" s="14">
        <v>49</v>
      </c>
      <c r="AO5" s="14">
        <v>49</v>
      </c>
      <c r="AP5" s="3">
        <f>SUM(F5:AO5)</f>
        <v>729</v>
      </c>
      <c r="AQ5" s="4">
        <f>(COUNT(F5:AO5))</f>
        <v>15</v>
      </c>
      <c r="AR5" s="4">
        <f>IF(COUNT(F5:AO5)&gt;0,LARGE(F5:AO5,1),0)+IF(COUNT(F5:AO5)&gt;1,LARGE(F5:AO5,2),0)+IF(COUNT(F5:AO5)&gt;2,LARGE(F5:AO5,3),0)+IF(COUNT(F5:AO5)&gt;3,LARGE(F5:AO5,4),0)+IF(COUNT(F5:AO5)&gt;4,LARGE(F5:AO5,5),0)+IF(COUNT(F5:AO5)&gt;5,LARGE(F5:AO5,6),0)+IF(COUNT(F5:AO5)&gt;6,LARGE(F5:AO5,7),0)+IF(COUNT(F5:AO5)&gt;7,LARGE(F5:AO5,8),0)+IF(COUNT(F5:AO5)&gt;8,LARGE(F5:AO5,9),0)+IF(COUNT(F5:AO5)&gt;9,LARGE(F5:AO5,10),0)+IF(COUNT(F5:AO5)&gt;10,LARGE(F5:AO5,11),0)+IF(COUNT(F5:AO5)&gt;11,LARGE(F5:AO5,12),0)+IF(COUNT(F5:AO5)&gt;12,LARGE(F5:AO5,13),0)+IF(COUNT(F5:AO5)&gt;13,LARGE(F5:AO5,14),0)+IF(COUNT(F5:AO5)&gt;14,LARGE(F5:AO5,15),0)</f>
        <v>729</v>
      </c>
      <c r="AS5" s="4">
        <f>IF(COUNT(F5:AO5)&lt;22,IF(COUNT(F5:AO5)&gt;14,(COUNT(F5:AO5)-15),0)*20,120)</f>
        <v>0</v>
      </c>
      <c r="AT5" s="9">
        <f>AR5+AS5</f>
        <v>729</v>
      </c>
      <c r="AU5" s="3" t="str">
        <f>B5</f>
        <v>Lakomy</v>
      </c>
      <c r="AV5" s="12"/>
    </row>
    <row r="6" spans="1:48" s="4" customFormat="1" ht="15.75" customHeight="1">
      <c r="A6" s="13">
        <v>5</v>
      </c>
      <c r="B6" s="27" t="s">
        <v>85</v>
      </c>
      <c r="C6" s="27" t="s">
        <v>86</v>
      </c>
      <c r="D6" s="29">
        <v>1975</v>
      </c>
      <c r="E6" s="27" t="s">
        <v>87</v>
      </c>
      <c r="I6" s="18">
        <v>50</v>
      </c>
      <c r="M6" s="4">
        <v>50</v>
      </c>
      <c r="S6" s="4">
        <v>50</v>
      </c>
      <c r="U6" s="4">
        <v>49</v>
      </c>
      <c r="V6" s="4">
        <v>50</v>
      </c>
      <c r="W6" s="4">
        <v>50</v>
      </c>
      <c r="Z6" s="4">
        <v>50</v>
      </c>
      <c r="AA6" s="4">
        <v>48</v>
      </c>
      <c r="AC6" s="4">
        <v>48</v>
      </c>
      <c r="AM6" s="4">
        <v>49</v>
      </c>
      <c r="AP6" s="3">
        <f>SUM(F6:AO6)</f>
        <v>494</v>
      </c>
      <c r="AQ6" s="4">
        <f>(COUNT(F6:AO6))</f>
        <v>10</v>
      </c>
      <c r="AR6" s="4">
        <f>IF(COUNT(F6:AO6)&gt;0,LARGE(F6:AO6,1),0)+IF(COUNT(F6:AO6)&gt;1,LARGE(F6:AO6,2),0)+IF(COUNT(F6:AO6)&gt;2,LARGE(F6:AO6,3),0)+IF(COUNT(F6:AO6)&gt;3,LARGE(F6:AO6,4),0)+IF(COUNT(F6:AO6)&gt;4,LARGE(F6:AO6,5),0)+IF(COUNT(F6:AO6)&gt;5,LARGE(F6:AO6,6),0)+IF(COUNT(F6:AO6)&gt;6,LARGE(F6:AO6,7),0)+IF(COUNT(F6:AO6)&gt;7,LARGE(F6:AO6,8),0)+IF(COUNT(F6:AO6)&gt;8,LARGE(F6:AO6,9),0)+IF(COUNT(F6:AO6)&gt;9,LARGE(F6:AO6,10),0)+IF(COUNT(F6:AO6)&gt;10,LARGE(F6:AO6,11),0)+IF(COUNT(F6:AO6)&gt;11,LARGE(F6:AO6,12),0)+IF(COUNT(F6:AO6)&gt;12,LARGE(F6:AO6,13),0)+IF(COUNT(F6:AO6)&gt;13,LARGE(F6:AO6,14),0)+IF(COUNT(F6:AO6)&gt;14,LARGE(F6:AO6,15),0)</f>
        <v>494</v>
      </c>
      <c r="AS6" s="4">
        <f>IF(COUNT(F6:AO6)&lt;22,IF(COUNT(F6:AO6)&gt;14,(COUNT(F6:AO6)-15),0)*20,120)</f>
        <v>0</v>
      </c>
      <c r="AT6" s="9">
        <f>AR6+AS6</f>
        <v>494</v>
      </c>
      <c r="AU6" s="16" t="str">
        <f>B6</f>
        <v>Rütters</v>
      </c>
      <c r="AV6" s="10">
        <f>A6</f>
        <v>5</v>
      </c>
    </row>
    <row r="7" spans="1:48" s="4" customFormat="1" ht="15.75" customHeight="1">
      <c r="A7" s="13"/>
      <c r="B7" s="27"/>
      <c r="C7" s="27"/>
      <c r="D7" s="29"/>
      <c r="E7" s="27"/>
      <c r="I7" s="18"/>
      <c r="AP7" s="3"/>
      <c r="AT7" s="9"/>
      <c r="AU7" s="16"/>
      <c r="AV7" s="10"/>
    </row>
    <row r="8" spans="1:48" s="4" customFormat="1" ht="15.75" customHeight="1">
      <c r="A8" s="13"/>
      <c r="B8" s="27"/>
      <c r="C8" s="27"/>
      <c r="D8" s="29"/>
      <c r="E8" s="27"/>
      <c r="I8" s="18"/>
      <c r="AP8" s="3"/>
      <c r="AT8" s="9"/>
      <c r="AU8" s="16"/>
      <c r="AV8" s="10"/>
    </row>
    <row r="9" spans="1:48" s="4" customFormat="1" ht="15.75" customHeight="1">
      <c r="A9" s="13">
        <v>6</v>
      </c>
      <c r="B9" s="19" t="s">
        <v>49</v>
      </c>
      <c r="C9" s="19" t="s">
        <v>50</v>
      </c>
      <c r="D9" s="21">
        <v>1976</v>
      </c>
      <c r="E9" s="19" t="s">
        <v>51</v>
      </c>
      <c r="F9" s="14">
        <v>50</v>
      </c>
      <c r="G9" s="18">
        <v>49</v>
      </c>
      <c r="H9" s="25">
        <v>50</v>
      </c>
      <c r="I9" s="14"/>
      <c r="J9" s="14">
        <v>50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>
        <v>50</v>
      </c>
      <c r="AN9" s="14"/>
      <c r="AO9" s="14">
        <v>50</v>
      </c>
      <c r="AP9" s="3">
        <f aca="true" t="shared" si="0" ref="AP9:AP15">SUM(F9:AO9)</f>
        <v>299</v>
      </c>
      <c r="AQ9" s="4">
        <f aca="true" t="shared" si="1" ref="AQ9:AQ15">(COUNT(F9:AO9))</f>
        <v>6</v>
      </c>
      <c r="AR9" s="4">
        <f aca="true" t="shared" si="2" ref="AR9:AR15">IF(COUNT(F9:AO9)&gt;0,LARGE(F9:AO9,1),0)+IF(COUNT(F9:AO9)&gt;1,LARGE(F9:AO9,2),0)+IF(COUNT(F9:AO9)&gt;2,LARGE(F9:AO9,3),0)+IF(COUNT(F9:AO9)&gt;3,LARGE(F9:AO9,4),0)+IF(COUNT(F9:AO9)&gt;4,LARGE(F9:AO9,5),0)+IF(COUNT(F9:AO9)&gt;5,LARGE(F9:AO9,6),0)+IF(COUNT(F9:AO9)&gt;6,LARGE(F9:AO9,7),0)+IF(COUNT(F9:AO9)&gt;7,LARGE(F9:AO9,8),0)+IF(COUNT(F9:AO9)&gt;8,LARGE(F9:AO9,9),0)+IF(COUNT(F9:AO9)&gt;9,LARGE(F9:AO9,10),0)+IF(COUNT(F9:AO9)&gt;10,LARGE(F9:AO9,11),0)+IF(COUNT(F9:AO9)&gt;11,LARGE(F9:AO9,12),0)+IF(COUNT(F9:AO9)&gt;12,LARGE(F9:AO9,13),0)+IF(COUNT(F9:AO9)&gt;13,LARGE(F9:AO9,14),0)+IF(COUNT(F9:AO9)&gt;14,LARGE(F9:AO9,15),0)</f>
        <v>299</v>
      </c>
      <c r="AS9" s="4">
        <f aca="true" t="shared" si="3" ref="AS9:AS15">IF(COUNT(F9:AO9)&lt;22,IF(COUNT(F9:AO9)&gt;14,(COUNT(F9:AO9)-15),0)*20,120)</f>
        <v>0</v>
      </c>
      <c r="AT9" s="9">
        <f aca="true" t="shared" si="4" ref="AT9:AT24">AR9+AS9</f>
        <v>299</v>
      </c>
      <c r="AU9" s="3" t="str">
        <f aca="true" t="shared" si="5" ref="AU9:AU21">B9</f>
        <v>Jütte</v>
      </c>
      <c r="AV9" s="12"/>
    </row>
    <row r="10" spans="1:48" s="15" customFormat="1" ht="15.75" customHeight="1">
      <c r="A10" s="13">
        <v>7</v>
      </c>
      <c r="B10" s="24" t="s">
        <v>72</v>
      </c>
      <c r="C10" s="24" t="s">
        <v>73</v>
      </c>
      <c r="D10" s="24">
        <v>1975</v>
      </c>
      <c r="E10" s="24" t="s">
        <v>74</v>
      </c>
      <c r="F10" s="4"/>
      <c r="G10" s="14"/>
      <c r="H10" s="14"/>
      <c r="I10" s="25">
        <v>45</v>
      </c>
      <c r="J10" s="14">
        <v>49</v>
      </c>
      <c r="K10" s="14"/>
      <c r="L10" s="14"/>
      <c r="M10" s="14"/>
      <c r="N10" s="14"/>
      <c r="O10" s="14"/>
      <c r="P10" s="14"/>
      <c r="Q10" s="14">
        <v>46</v>
      </c>
      <c r="R10" s="14"/>
      <c r="S10" s="14"/>
      <c r="T10" s="14"/>
      <c r="U10" s="14"/>
      <c r="V10" s="14"/>
      <c r="W10" s="14"/>
      <c r="X10" s="14">
        <v>49</v>
      </c>
      <c r="Y10" s="14"/>
      <c r="Z10" s="14"/>
      <c r="AA10" s="14"/>
      <c r="AB10" s="14"/>
      <c r="AC10" s="14"/>
      <c r="AD10" s="14"/>
      <c r="AE10" s="14">
        <v>48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3">
        <f t="shared" si="0"/>
        <v>237</v>
      </c>
      <c r="AQ10" s="4">
        <f t="shared" si="1"/>
        <v>5</v>
      </c>
      <c r="AR10" s="4">
        <f t="shared" si="2"/>
        <v>237</v>
      </c>
      <c r="AS10" s="4">
        <f t="shared" si="3"/>
        <v>0</v>
      </c>
      <c r="AT10" s="9">
        <f t="shared" si="4"/>
        <v>237</v>
      </c>
      <c r="AU10" s="3" t="str">
        <f t="shared" si="5"/>
        <v>Houben</v>
      </c>
      <c r="AV10" s="12"/>
    </row>
    <row r="11" spans="1:48" s="15" customFormat="1" ht="15.75" customHeight="1">
      <c r="A11" s="13">
        <v>8</v>
      </c>
      <c r="B11" s="31" t="s">
        <v>84</v>
      </c>
      <c r="C11" s="31" t="s">
        <v>62</v>
      </c>
      <c r="D11" s="31">
        <v>1977</v>
      </c>
      <c r="E11" s="31" t="s">
        <v>71</v>
      </c>
      <c r="F11" s="6"/>
      <c r="G11" s="6"/>
      <c r="H11" s="4"/>
      <c r="I11" s="4">
        <v>46</v>
      </c>
      <c r="J11" s="4"/>
      <c r="K11" s="4"/>
      <c r="L11" s="4"/>
      <c r="M11" s="4"/>
      <c r="N11" s="4">
        <v>44</v>
      </c>
      <c r="O11" s="4"/>
      <c r="P11" s="4"/>
      <c r="Q11" s="4"/>
      <c r="R11" s="4"/>
      <c r="S11" s="4"/>
      <c r="T11" s="4"/>
      <c r="U11" s="4">
        <v>42</v>
      </c>
      <c r="V11" s="4"/>
      <c r="W11" s="4">
        <v>49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">
        <f t="shared" si="0"/>
        <v>181</v>
      </c>
      <c r="AQ11" s="4">
        <f t="shared" si="1"/>
        <v>4</v>
      </c>
      <c r="AR11" s="4">
        <f t="shared" si="2"/>
        <v>181</v>
      </c>
      <c r="AS11" s="4">
        <f t="shared" si="3"/>
        <v>0</v>
      </c>
      <c r="AT11" s="9">
        <f t="shared" si="4"/>
        <v>181</v>
      </c>
      <c r="AU11" s="16" t="str">
        <f t="shared" si="5"/>
        <v>Noeske</v>
      </c>
      <c r="AV11" s="10">
        <f>A11</f>
        <v>8</v>
      </c>
    </row>
    <row r="12" spans="1:48" s="15" customFormat="1" ht="15.75" customHeight="1">
      <c r="A12" s="13">
        <v>9</v>
      </c>
      <c r="B12" s="19" t="s">
        <v>59</v>
      </c>
      <c r="C12" s="19" t="s">
        <v>53</v>
      </c>
      <c r="D12" s="21">
        <v>1978</v>
      </c>
      <c r="E12" s="19" t="s">
        <v>41</v>
      </c>
      <c r="F12" s="14">
        <v>40</v>
      </c>
      <c r="G12" s="14"/>
      <c r="H12" s="25">
        <v>47</v>
      </c>
      <c r="I12" s="25">
        <v>44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v>42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3">
        <f t="shared" si="0"/>
        <v>173</v>
      </c>
      <c r="AQ12" s="4">
        <f t="shared" si="1"/>
        <v>4</v>
      </c>
      <c r="AR12" s="4">
        <f t="shared" si="2"/>
        <v>173</v>
      </c>
      <c r="AS12" s="4">
        <f t="shared" si="3"/>
        <v>0</v>
      </c>
      <c r="AT12" s="9">
        <f t="shared" si="4"/>
        <v>173</v>
      </c>
      <c r="AU12" s="3" t="str">
        <f t="shared" si="5"/>
        <v>Klinkenberg</v>
      </c>
      <c r="AV12" s="12"/>
    </row>
    <row r="13" spans="1:48" s="15" customFormat="1" ht="15.75" customHeight="1">
      <c r="A13" s="13">
        <v>10</v>
      </c>
      <c r="B13" s="19" t="s">
        <v>56</v>
      </c>
      <c r="C13" s="19" t="s">
        <v>57</v>
      </c>
      <c r="D13" s="21">
        <v>1978</v>
      </c>
      <c r="E13" s="19" t="s">
        <v>58</v>
      </c>
      <c r="F13" s="4">
        <v>41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49</v>
      </c>
      <c r="T13" s="14"/>
      <c r="U13" s="14"/>
      <c r="V13" s="14">
        <v>48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3">
        <f t="shared" si="0"/>
        <v>138</v>
      </c>
      <c r="AQ13" s="4">
        <f t="shared" si="1"/>
        <v>3</v>
      </c>
      <c r="AR13" s="4">
        <f t="shared" si="2"/>
        <v>138</v>
      </c>
      <c r="AS13" s="4">
        <f t="shared" si="3"/>
        <v>0</v>
      </c>
      <c r="AT13" s="9">
        <f t="shared" si="4"/>
        <v>138</v>
      </c>
      <c r="AU13" s="4" t="str">
        <f t="shared" si="5"/>
        <v>Dimter</v>
      </c>
      <c r="AV13" s="10">
        <f aca="true" t="shared" si="6" ref="AV13:AV18">A13</f>
        <v>10</v>
      </c>
    </row>
    <row r="14" spans="1:48" s="15" customFormat="1" ht="15.75" customHeight="1">
      <c r="A14" s="13">
        <v>11</v>
      </c>
      <c r="B14" s="19" t="s">
        <v>52</v>
      </c>
      <c r="C14" s="19" t="s">
        <v>53</v>
      </c>
      <c r="D14" s="21">
        <v>1975</v>
      </c>
      <c r="E14" s="19" t="s">
        <v>54</v>
      </c>
      <c r="F14" s="4">
        <v>49</v>
      </c>
      <c r="G14" s="14"/>
      <c r="H14" s="1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v>50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3">
        <f t="shared" si="0"/>
        <v>99</v>
      </c>
      <c r="AQ14" s="4">
        <f t="shared" si="1"/>
        <v>2</v>
      </c>
      <c r="AR14" s="4">
        <f t="shared" si="2"/>
        <v>99</v>
      </c>
      <c r="AS14" s="4">
        <f t="shared" si="3"/>
        <v>0</v>
      </c>
      <c r="AT14" s="9">
        <f t="shared" si="4"/>
        <v>99</v>
      </c>
      <c r="AU14" s="4" t="str">
        <f t="shared" si="5"/>
        <v>Mollus</v>
      </c>
      <c r="AV14" s="4">
        <f t="shared" si="6"/>
        <v>11</v>
      </c>
    </row>
    <row r="15" spans="1:48" s="15" customFormat="1" ht="15.75" customHeight="1">
      <c r="A15" s="13">
        <v>12</v>
      </c>
      <c r="B15" s="19" t="s">
        <v>91</v>
      </c>
      <c r="C15" s="19" t="s">
        <v>92</v>
      </c>
      <c r="D15" s="21">
        <v>1975</v>
      </c>
      <c r="E15" s="19" t="s">
        <v>93</v>
      </c>
      <c r="F15" s="6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49</v>
      </c>
      <c r="U15" s="4"/>
      <c r="V15" s="4"/>
      <c r="W15" s="4"/>
      <c r="X15" s="4"/>
      <c r="Y15" s="4">
        <v>47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3">
        <f t="shared" si="0"/>
        <v>96</v>
      </c>
      <c r="AQ15" s="4">
        <f t="shared" si="1"/>
        <v>2</v>
      </c>
      <c r="AR15" s="4">
        <f t="shared" si="2"/>
        <v>96</v>
      </c>
      <c r="AS15" s="4">
        <f t="shared" si="3"/>
        <v>0</v>
      </c>
      <c r="AT15" s="9">
        <f t="shared" si="4"/>
        <v>96</v>
      </c>
      <c r="AU15" s="16" t="str">
        <f t="shared" si="5"/>
        <v>Steffens</v>
      </c>
      <c r="AV15" s="10">
        <f t="shared" si="6"/>
        <v>12</v>
      </c>
    </row>
    <row r="16" spans="1:48" s="15" customFormat="1" ht="15.75" customHeight="1">
      <c r="A16" s="13">
        <v>13</v>
      </c>
      <c r="B16" s="31" t="s">
        <v>94</v>
      </c>
      <c r="C16" s="4"/>
      <c r="D16" s="31">
        <v>1977</v>
      </c>
      <c r="E16" s="31" t="s">
        <v>95</v>
      </c>
      <c r="F16" s="16"/>
      <c r="G16" s="6"/>
      <c r="H16" s="4"/>
      <c r="I16" s="4"/>
      <c r="J16" s="4"/>
      <c r="K16" s="4"/>
      <c r="L16" s="11"/>
      <c r="M16" s="4"/>
      <c r="N16" s="4"/>
      <c r="O16" s="4"/>
      <c r="P16" s="4"/>
      <c r="Q16" s="4"/>
      <c r="R16" s="4"/>
      <c r="S16" s="4"/>
      <c r="T16" s="4"/>
      <c r="U16" s="4"/>
      <c r="V16" s="4">
        <v>49</v>
      </c>
      <c r="W16" s="4"/>
      <c r="X16" s="4"/>
      <c r="Y16" s="4"/>
      <c r="Z16" s="4"/>
      <c r="AA16" s="4"/>
      <c r="AB16" s="4">
        <v>47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3">
        <f>SUM(G16:AO16)</f>
        <v>96</v>
      </c>
      <c r="AQ16" s="4">
        <f>(COUNT(G16:AO16))</f>
        <v>2</v>
      </c>
      <c r="AR16" s="4">
        <f>IF(COUNT(G16:AO16)&gt;0,LARGE(G16:AO16,1),0)+IF(COUNT(G16:AO16)&gt;1,LARGE(G16:AO16,2),0)+IF(COUNT(G16:AO16)&gt;2,LARGE(G16:AO16,3),0)+IF(COUNT(G16:AO16)&gt;3,LARGE(G16:AO16,4),0)+IF(COUNT(G16:AO16)&gt;4,LARGE(G16:AO16,5),0)+IF(COUNT(G16:AO16)&gt;5,LARGE(G16:AO16,6),0)+IF(COUNT(G16:AO16)&gt;6,LARGE(G16:AO16,7),0)+IF(COUNT(G16:AO16)&gt;7,LARGE(G16:AO16,8),0)+IF(COUNT(G16:AO16)&gt;8,LARGE(G16:AO16,9),0)+IF(COUNT(G16:AO16)&gt;9,LARGE(G16:AO16,10),0)+IF(COUNT(G16:AO16)&gt;10,LARGE(G16:AO16,11),0)+IF(COUNT(G16:AO16)&gt;11,LARGE(G16:AO16,12),0)+IF(COUNT(G16:AO16)&gt;12,LARGE(G16:AO16,13),0)+IF(COUNT(G16:AO16)&gt;13,LARGE(G16:AO16,14),0)+IF(COUNT(G16:AO16)&gt;14,LARGE(G16:AO16,15),0)</f>
        <v>96</v>
      </c>
      <c r="AS16" s="4">
        <f>IF(COUNT(G16:AO16)&lt;22,IF(COUNT(G16:AO16)&gt;14,(COUNT(G16:AO16)-15),0)*20,120)</f>
        <v>0</v>
      </c>
      <c r="AT16" s="9">
        <f t="shared" si="4"/>
        <v>96</v>
      </c>
      <c r="AU16" s="16" t="str">
        <f t="shared" si="5"/>
        <v>Andres, Stefanie</v>
      </c>
      <c r="AV16" s="10">
        <f t="shared" si="6"/>
        <v>13</v>
      </c>
    </row>
    <row r="17" spans="1:48" s="15" customFormat="1" ht="15.75" customHeight="1">
      <c r="A17" s="13">
        <v>14</v>
      </c>
      <c r="B17" s="26" t="s">
        <v>81</v>
      </c>
      <c r="C17" s="26" t="s">
        <v>82</v>
      </c>
      <c r="D17" s="28">
        <v>1976</v>
      </c>
      <c r="E17" s="26" t="s">
        <v>83</v>
      </c>
      <c r="F17" s="4"/>
      <c r="G17" s="4"/>
      <c r="H17" s="4"/>
      <c r="I17" s="4">
        <v>49</v>
      </c>
      <c r="J17" s="4"/>
      <c r="K17" s="4"/>
      <c r="L17" s="4"/>
      <c r="M17" s="4"/>
      <c r="N17" s="4"/>
      <c r="O17" s="4"/>
      <c r="P17" s="4"/>
      <c r="Q17" s="4">
        <v>47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">
        <f aca="true" t="shared" si="7" ref="AP17:AP24">SUM(F17:AO17)</f>
        <v>96</v>
      </c>
      <c r="AQ17" s="4">
        <f aca="true" t="shared" si="8" ref="AQ17:AQ24">(COUNT(F17:AO17))</f>
        <v>2</v>
      </c>
      <c r="AR17" s="4">
        <f aca="true" t="shared" si="9" ref="AR17:AR24">IF(COUNT(F17:AO17)&gt;0,LARGE(F17:AO17,1),0)+IF(COUNT(F17:AO17)&gt;1,LARGE(F17:AO17,2),0)+IF(COUNT(F17:AO17)&gt;2,LARGE(F17:AO17,3),0)+IF(COUNT(F17:AO17)&gt;3,LARGE(F17:AO17,4),0)+IF(COUNT(F17:AO17)&gt;4,LARGE(F17:AO17,5),0)+IF(COUNT(F17:AO17)&gt;5,LARGE(F17:AO17,6),0)+IF(COUNT(F17:AO17)&gt;6,LARGE(F17:AO17,7),0)+IF(COUNT(F17:AO17)&gt;7,LARGE(F17:AO17,8),0)+IF(COUNT(F17:AO17)&gt;8,LARGE(F17:AO17,9),0)+IF(COUNT(F17:AO17)&gt;9,LARGE(F17:AO17,10),0)+IF(COUNT(F17:AO17)&gt;10,LARGE(F17:AO17,11),0)+IF(COUNT(F17:AO17)&gt;11,LARGE(F17:AO17,12),0)+IF(COUNT(F17:AO17)&gt;12,LARGE(F17:AO17,13),0)+IF(COUNT(F17:AO17)&gt;13,LARGE(F17:AO17,14),0)+IF(COUNT(F17:AO17)&gt;14,LARGE(F17:AO17,15),0)</f>
        <v>96</v>
      </c>
      <c r="AS17" s="4">
        <f aca="true" t="shared" si="10" ref="AS17:AS24">IF(COUNT(F17:AO17)&lt;22,IF(COUNT(F17:AO17)&gt;14,(COUNT(F17:AO17)-15),0)*20,120)</f>
        <v>0</v>
      </c>
      <c r="AT17" s="9">
        <f t="shared" si="4"/>
        <v>96</v>
      </c>
      <c r="AU17" s="16" t="str">
        <f t="shared" si="5"/>
        <v>Andres</v>
      </c>
      <c r="AV17" s="4">
        <f t="shared" si="6"/>
        <v>14</v>
      </c>
    </row>
    <row r="18" spans="1:48" s="15" customFormat="1" ht="15.75" customHeight="1">
      <c r="A18" s="13">
        <v>15</v>
      </c>
      <c r="B18" s="24" t="s">
        <v>66</v>
      </c>
      <c r="C18" s="24" t="s">
        <v>67</v>
      </c>
      <c r="D18" s="24">
        <v>1975</v>
      </c>
      <c r="E18" s="24" t="s">
        <v>68</v>
      </c>
      <c r="F18" s="4"/>
      <c r="G18" s="14"/>
      <c r="H18" s="14"/>
      <c r="I18" s="25">
        <v>48</v>
      </c>
      <c r="J18" s="14">
        <v>47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3">
        <f t="shared" si="7"/>
        <v>95</v>
      </c>
      <c r="AQ18" s="4">
        <f t="shared" si="8"/>
        <v>2</v>
      </c>
      <c r="AR18" s="4">
        <f t="shared" si="9"/>
        <v>95</v>
      </c>
      <c r="AS18" s="4">
        <f t="shared" si="10"/>
        <v>0</v>
      </c>
      <c r="AT18" s="9">
        <f t="shared" si="4"/>
        <v>95</v>
      </c>
      <c r="AU18" s="4" t="str">
        <f t="shared" si="5"/>
        <v>Pütz</v>
      </c>
      <c r="AV18" s="10">
        <f t="shared" si="6"/>
        <v>15</v>
      </c>
    </row>
    <row r="19" spans="1:48" s="15" customFormat="1" ht="15.75" customHeight="1">
      <c r="A19" s="13">
        <v>16</v>
      </c>
      <c r="B19" s="24" t="s">
        <v>69</v>
      </c>
      <c r="C19" s="24" t="s">
        <v>70</v>
      </c>
      <c r="D19" s="24">
        <v>1974</v>
      </c>
      <c r="E19" s="24" t="s">
        <v>71</v>
      </c>
      <c r="F19" s="4"/>
      <c r="G19" s="14"/>
      <c r="H19" s="14"/>
      <c r="I19" s="25">
        <v>47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48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3">
        <f t="shared" si="7"/>
        <v>95</v>
      </c>
      <c r="AQ19" s="4">
        <f t="shared" si="8"/>
        <v>2</v>
      </c>
      <c r="AR19" s="4">
        <f t="shared" si="9"/>
        <v>95</v>
      </c>
      <c r="AS19" s="4">
        <f t="shared" si="10"/>
        <v>0</v>
      </c>
      <c r="AT19" s="9">
        <f t="shared" si="4"/>
        <v>95</v>
      </c>
      <c r="AU19" s="3" t="str">
        <f t="shared" si="5"/>
        <v>Kempchen</v>
      </c>
      <c r="AV19" s="12"/>
    </row>
    <row r="20" spans="1:48" s="15" customFormat="1" ht="15.75" customHeight="1">
      <c r="A20" s="13">
        <v>17</v>
      </c>
      <c r="B20" s="19" t="s">
        <v>63</v>
      </c>
      <c r="C20" s="19" t="s">
        <v>64</v>
      </c>
      <c r="D20" s="19">
        <v>74</v>
      </c>
      <c r="E20" s="19" t="s">
        <v>65</v>
      </c>
      <c r="F20" s="14"/>
      <c r="G20" s="14">
        <v>49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45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3">
        <f t="shared" si="7"/>
        <v>94</v>
      </c>
      <c r="AQ20" s="4">
        <f t="shared" si="8"/>
        <v>2</v>
      </c>
      <c r="AR20" s="4">
        <f t="shared" si="9"/>
        <v>94</v>
      </c>
      <c r="AS20" s="4">
        <f t="shared" si="10"/>
        <v>0</v>
      </c>
      <c r="AT20" s="9">
        <f t="shared" si="4"/>
        <v>94</v>
      </c>
      <c r="AU20" s="4" t="str">
        <f t="shared" si="5"/>
        <v>Maier</v>
      </c>
      <c r="AV20" s="4">
        <f>A20</f>
        <v>17</v>
      </c>
    </row>
    <row r="21" spans="1:48" s="15" customFormat="1" ht="15.75" customHeight="1">
      <c r="A21" s="13">
        <v>18</v>
      </c>
      <c r="B21" s="24" t="s">
        <v>76</v>
      </c>
      <c r="C21" s="24" t="s">
        <v>77</v>
      </c>
      <c r="D21" s="24">
        <v>1974</v>
      </c>
      <c r="E21" s="24" t="s">
        <v>75</v>
      </c>
      <c r="F21" s="4"/>
      <c r="G21" s="4"/>
      <c r="H21" s="4"/>
      <c r="I21" s="25">
        <v>42</v>
      </c>
      <c r="J21" s="4"/>
      <c r="K21" s="4"/>
      <c r="L21" s="4"/>
      <c r="M21" s="4"/>
      <c r="N21" s="4"/>
      <c r="O21" s="4"/>
      <c r="P21" s="4"/>
      <c r="Q21" s="4"/>
      <c r="R21" s="4">
        <v>50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">
        <f t="shared" si="7"/>
        <v>92</v>
      </c>
      <c r="AQ21" s="4">
        <f t="shared" si="8"/>
        <v>2</v>
      </c>
      <c r="AR21" s="4">
        <f t="shared" si="9"/>
        <v>92</v>
      </c>
      <c r="AS21" s="4">
        <f t="shared" si="10"/>
        <v>0</v>
      </c>
      <c r="AT21" s="9">
        <f t="shared" si="4"/>
        <v>92</v>
      </c>
      <c r="AU21" s="16" t="str">
        <f t="shared" si="5"/>
        <v>Krings</v>
      </c>
      <c r="AV21" s="4">
        <f>A21</f>
        <v>18</v>
      </c>
    </row>
    <row r="22" spans="1:48" s="15" customFormat="1" ht="15.75" customHeight="1">
      <c r="A22" s="13">
        <v>19</v>
      </c>
      <c r="B22" s="19" t="s">
        <v>99</v>
      </c>
      <c r="C22" s="19" t="s">
        <v>100</v>
      </c>
      <c r="D22" s="19">
        <v>1975</v>
      </c>
      <c r="E22" s="19" t="s">
        <v>101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45</v>
      </c>
      <c r="AC22" s="4"/>
      <c r="AD22" s="4"/>
      <c r="AE22" s="4"/>
      <c r="AF22" s="4"/>
      <c r="AG22" s="4"/>
      <c r="AH22" s="4"/>
      <c r="AI22" s="4">
        <v>46</v>
      </c>
      <c r="AJ22" s="4"/>
      <c r="AK22" s="4"/>
      <c r="AL22" s="4"/>
      <c r="AM22" s="4"/>
      <c r="AN22" s="4"/>
      <c r="AO22" s="4"/>
      <c r="AP22" s="3">
        <f t="shared" si="7"/>
        <v>91</v>
      </c>
      <c r="AQ22" s="4">
        <f t="shared" si="8"/>
        <v>2</v>
      </c>
      <c r="AR22" s="4">
        <f t="shared" si="9"/>
        <v>91</v>
      </c>
      <c r="AS22" s="4">
        <f t="shared" si="10"/>
        <v>0</v>
      </c>
      <c r="AT22" s="9">
        <f t="shared" si="4"/>
        <v>91</v>
      </c>
      <c r="AU22" s="3"/>
      <c r="AV22" s="12"/>
    </row>
    <row r="23" spans="1:48" s="15" customFormat="1" ht="15.75" customHeight="1">
      <c r="A23" s="13">
        <v>20</v>
      </c>
      <c r="B23" s="19" t="s">
        <v>96</v>
      </c>
      <c r="C23" s="19" t="s">
        <v>97</v>
      </c>
      <c r="D23" s="19" t="s">
        <v>90</v>
      </c>
      <c r="E23" s="19" t="s">
        <v>98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>
        <v>47</v>
      </c>
      <c r="AB23" s="4">
        <v>41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3">
        <f t="shared" si="7"/>
        <v>88</v>
      </c>
      <c r="AQ23" s="4">
        <f t="shared" si="8"/>
        <v>2</v>
      </c>
      <c r="AR23" s="4">
        <f t="shared" si="9"/>
        <v>88</v>
      </c>
      <c r="AS23" s="4">
        <f t="shared" si="10"/>
        <v>0</v>
      </c>
      <c r="AT23" s="9">
        <f t="shared" si="4"/>
        <v>88</v>
      </c>
      <c r="AU23" s="3"/>
      <c r="AV23" s="12"/>
    </row>
    <row r="24" spans="1:48" ht="15.75" customHeight="1">
      <c r="A24" s="13">
        <v>21</v>
      </c>
      <c r="B24" s="19" t="s">
        <v>60</v>
      </c>
      <c r="C24" s="19" t="s">
        <v>61</v>
      </c>
      <c r="D24" s="21">
        <v>1974</v>
      </c>
      <c r="E24" s="19" t="s">
        <v>41</v>
      </c>
      <c r="F24" s="4">
        <v>37</v>
      </c>
      <c r="G24" s="18"/>
      <c r="H24" s="14"/>
      <c r="I24" s="14"/>
      <c r="J24" s="14"/>
      <c r="K24" s="14"/>
      <c r="L24" s="14"/>
      <c r="M24" s="14"/>
      <c r="N24" s="14">
        <v>45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3">
        <f t="shared" si="7"/>
        <v>82</v>
      </c>
      <c r="AQ24" s="4">
        <f t="shared" si="8"/>
        <v>2</v>
      </c>
      <c r="AR24" s="4">
        <f t="shared" si="9"/>
        <v>82</v>
      </c>
      <c r="AS24" s="4">
        <f t="shared" si="10"/>
        <v>0</v>
      </c>
      <c r="AT24" s="9">
        <f t="shared" si="4"/>
        <v>82</v>
      </c>
      <c r="AU24" s="4" t="str">
        <f>B24</f>
        <v>Zimmermann</v>
      </c>
      <c r="AV24" s="4">
        <f>A24</f>
        <v>21</v>
      </c>
    </row>
  </sheetData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2008-11-07T20:00:21Z</cp:lastPrinted>
  <dcterms:created xsi:type="dcterms:W3CDTF">2005-08-12T14:48:04Z</dcterms:created>
  <dcterms:modified xsi:type="dcterms:W3CDTF">2008-12-09T17:53:06Z</dcterms:modified>
  <cp:category/>
  <cp:version/>
  <cp:contentType/>
  <cp:contentStatus/>
</cp:coreProperties>
</file>