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0380" windowHeight="70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<sst xmlns="http://schemas.openxmlformats.org/spreadsheetml/2006/main" count="132" uniqueCount="121">
  <si>
    <t>Platz</t>
  </si>
  <si>
    <t>Name</t>
  </si>
  <si>
    <t>Vorname</t>
  </si>
  <si>
    <t>Jg.</t>
  </si>
  <si>
    <t>Verein</t>
  </si>
  <si>
    <t>Wegberg</t>
  </si>
  <si>
    <t>Eschweiler</t>
  </si>
  <si>
    <t>Eupen</t>
  </si>
  <si>
    <t>Alsdorf</t>
  </si>
  <si>
    <t>Parelloop</t>
  </si>
  <si>
    <t>Kelmis</t>
  </si>
  <si>
    <t>Huchem-St.</t>
  </si>
  <si>
    <t>Landgraaf</t>
  </si>
  <si>
    <t>Rohren</t>
  </si>
  <si>
    <t>Mützenich</t>
  </si>
  <si>
    <t>Konzen</t>
  </si>
  <si>
    <t>Derichsweiler</t>
  </si>
  <si>
    <t>Herzogenrath</t>
  </si>
  <si>
    <t>Roetgen</t>
  </si>
  <si>
    <t>Eicherscheid</t>
  </si>
  <si>
    <t>Vossenack</t>
  </si>
  <si>
    <t>Obermaubach</t>
  </si>
  <si>
    <t>Bütgenbach</t>
  </si>
  <si>
    <t>Birkesdorf</t>
  </si>
  <si>
    <t>Dürwiß</t>
  </si>
  <si>
    <t>Unterbruch</t>
  </si>
  <si>
    <t>Hambach</t>
  </si>
  <si>
    <t>MC Eschweiler</t>
  </si>
  <si>
    <t>Dürener TV</t>
  </si>
  <si>
    <t>Würselen</t>
  </si>
  <si>
    <t>Arnoldsweiler</t>
  </si>
  <si>
    <t>Gillrath</t>
  </si>
  <si>
    <t>Rursee</t>
  </si>
  <si>
    <t>Linnich</t>
  </si>
  <si>
    <t>Jülich</t>
  </si>
  <si>
    <t xml:space="preserve">Summe </t>
  </si>
  <si>
    <t>LÄUFE</t>
  </si>
  <si>
    <t>15 BESTE</t>
  </si>
  <si>
    <t>WEITERE</t>
  </si>
  <si>
    <t>WERTUNG</t>
  </si>
  <si>
    <t>Braun</t>
  </si>
  <si>
    <t>Brunssum</t>
  </si>
  <si>
    <t>Germania 07 Dürwiß</t>
  </si>
  <si>
    <t>Düren</t>
  </si>
  <si>
    <t>Monschau</t>
  </si>
  <si>
    <t>Simmerath</t>
  </si>
  <si>
    <t>Mausbach</t>
  </si>
  <si>
    <t>Marion</t>
  </si>
  <si>
    <t>SV Germania Eicherscheid</t>
  </si>
  <si>
    <t>Clelia</t>
  </si>
  <si>
    <t>Birkesdorfer Turnverein</t>
  </si>
  <si>
    <t>Souvignier-Creutz</t>
  </si>
  <si>
    <t>Dorothea</t>
  </si>
  <si>
    <t>TV Huchem-Stammeln</t>
  </si>
  <si>
    <t>Wolf</t>
  </si>
  <si>
    <t>Uschi</t>
  </si>
  <si>
    <t>TV Huchem Stammeln</t>
  </si>
  <si>
    <t>Kleypaß</t>
  </si>
  <si>
    <t>Marlene</t>
  </si>
  <si>
    <t xml:space="preserve"> Gisela</t>
  </si>
  <si>
    <t>Nuecker</t>
  </si>
  <si>
    <t xml:space="preserve"> Lilo</t>
  </si>
  <si>
    <t>DJK Gillrath</t>
  </si>
  <si>
    <t xml:space="preserve"> Vera</t>
  </si>
  <si>
    <t>LAC Eupen</t>
  </si>
  <si>
    <t xml:space="preserve"> Helene</t>
  </si>
  <si>
    <t>Germania 07 Dürwiss</t>
  </si>
  <si>
    <t>Hellenbrand</t>
  </si>
  <si>
    <t>Süßenbach</t>
  </si>
  <si>
    <t>SV Nörvenich</t>
  </si>
  <si>
    <t>Müllejans</t>
  </si>
  <si>
    <t xml:space="preserve"> Brigitte</t>
  </si>
  <si>
    <t>Lt Mythos Stolberg</t>
  </si>
  <si>
    <t>Radmacher</t>
  </si>
  <si>
    <t xml:space="preserve"> Christiane</t>
  </si>
  <si>
    <t>Paffrath</t>
  </si>
  <si>
    <t xml:space="preserve"> Gabriele</t>
  </si>
  <si>
    <t>Klein</t>
  </si>
  <si>
    <t xml:space="preserve"> Elfi</t>
  </si>
  <si>
    <t>TSV Alemannia Aachen</t>
  </si>
  <si>
    <t>Lavalle</t>
  </si>
  <si>
    <t>Running Daddys Donnerberg</t>
  </si>
  <si>
    <t xml:space="preserve"> Inge</t>
  </si>
  <si>
    <t>Kohlen</t>
  </si>
  <si>
    <t>Klenkes</t>
  </si>
  <si>
    <t>Middelhof</t>
  </si>
  <si>
    <t>DLC Aachen</t>
  </si>
  <si>
    <t>Wertz</t>
  </si>
  <si>
    <t xml:space="preserve">Plunus </t>
  </si>
  <si>
    <t>Sonia</t>
  </si>
  <si>
    <t>INTERSPORT</t>
  </si>
  <si>
    <t>Kurschildgen</t>
  </si>
  <si>
    <t>Monika</t>
  </si>
  <si>
    <t>LG MÜTZENICH</t>
  </si>
  <si>
    <t>Reinartz</t>
  </si>
  <si>
    <t>DJK Jung Siegfried Herzogenrath</t>
  </si>
  <si>
    <t>Berghöfer</t>
  </si>
  <si>
    <t>Ameln</t>
  </si>
  <si>
    <t>Inde-Hahn</t>
  </si>
  <si>
    <t>Kleutgens</t>
  </si>
  <si>
    <t>Karin</t>
  </si>
  <si>
    <t>Aachener TG</t>
  </si>
  <si>
    <t>Ring</t>
  </si>
  <si>
    <t>Edith</t>
  </si>
  <si>
    <t>LAC Mausbach</t>
  </si>
  <si>
    <t>Theißen</t>
  </si>
  <si>
    <t>Maria</t>
  </si>
  <si>
    <t>Hendriks</t>
  </si>
  <si>
    <t>Gerrie</t>
  </si>
  <si>
    <t>1957</t>
  </si>
  <si>
    <t>STAP Brunssum</t>
  </si>
  <si>
    <t>Krökel</t>
  </si>
  <si>
    <t>Bernadette</t>
  </si>
  <si>
    <t>1954</t>
  </si>
  <si>
    <t>Heck</t>
  </si>
  <si>
    <t>Ruth</t>
  </si>
  <si>
    <t>1956</t>
  </si>
  <si>
    <t>SC Bütgenbach</t>
  </si>
  <si>
    <t>Steiner</t>
  </si>
  <si>
    <t>Rosemarie</t>
  </si>
  <si>
    <t>LT Alsdorf Ost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</si>
</sst>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Arial"/>
      <family val="0"/>
    </font>
    <font>
      <u val="single"/>
      <sz val="11"/>
      <name val="Arial"/>
      <family val="2"/>
    </font>
    <font>
      <sz val="11"/>
      <name val="Times New Roman"/>
      <family val="1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textRotation="180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 quotePrefix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2" borderId="1" xfId="0" applyFont="1" applyFill="1" applyBorder="1" applyAlignment="1">
      <alignment wrapText="1"/>
    </xf>
    <xf numFmtId="0" fontId="7" fillId="0" borderId="1" xfId="0" applyFont="1" applyBorder="1" applyAlignment="1">
      <alignment/>
    </xf>
    <xf numFmtId="0" fontId="7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textRotation="180"/>
    </xf>
    <xf numFmtId="0" fontId="1" fillId="0" borderId="2" xfId="0" applyFont="1" applyBorder="1" applyAlignment="1">
      <alignment horizontal="center" vertical="top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20" applyFont="1" applyFill="1" applyBorder="1" applyAlignment="1">
      <alignment wrapText="1"/>
      <protection/>
    </xf>
    <xf numFmtId="0" fontId="0" fillId="0" borderId="1" xfId="20" applyFont="1" applyFill="1" applyBorder="1" applyAlignment="1">
      <alignment horizontal="right" wrapText="1"/>
      <protection/>
    </xf>
    <xf numFmtId="0" fontId="0" fillId="0" borderId="1" xfId="0" applyNumberFormat="1" applyFont="1" applyBorder="1" applyAlignment="1" applyProtection="1">
      <alignment/>
      <protection locked="0"/>
    </xf>
    <xf numFmtId="0" fontId="0" fillId="0" borderId="1" xfId="0" applyNumberFormat="1" applyFont="1" applyBorder="1" applyAlignment="1" quotePrefix="1">
      <alignment/>
    </xf>
    <xf numFmtId="0" fontId="0" fillId="2" borderId="1" xfId="0" applyFont="1" applyFill="1" applyBorder="1" applyAlignment="1">
      <alignment wrapText="1"/>
    </xf>
    <xf numFmtId="1" fontId="0" fillId="0" borderId="1" xfId="0" applyNumberFormat="1" applyFont="1" applyBorder="1" applyAlignment="1">
      <alignment/>
    </xf>
    <xf numFmtId="0" fontId="0" fillId="0" borderId="3" xfId="0" applyFont="1" applyBorder="1" applyAlignment="1">
      <alignment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Normal_15,7km" xfId="19"/>
    <cellStyle name="Normal_Feuil2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1"/>
  <sheetViews>
    <sheetView showGridLines="0" tabSelected="1" zoomScale="75" zoomScaleNormal="75" workbookViewId="0" topLeftCell="C1">
      <selection activeCell="AO9" sqref="AO9"/>
    </sheetView>
  </sheetViews>
  <sheetFormatPr defaultColWidth="11.421875" defaultRowHeight="12.75"/>
  <cols>
    <col min="1" max="1" width="4.28125" style="26" customWidth="1"/>
    <col min="2" max="2" width="11.57421875" style="4" customWidth="1"/>
    <col min="3" max="3" width="9.7109375" style="4" customWidth="1"/>
    <col min="4" max="4" width="3.140625" style="4" customWidth="1"/>
    <col min="5" max="5" width="19.421875" style="4" customWidth="1"/>
    <col min="6" max="11" width="3.140625" style="4" customWidth="1"/>
    <col min="12" max="12" width="3.57421875" style="4" customWidth="1"/>
    <col min="13" max="34" width="3.140625" style="4" customWidth="1"/>
    <col min="35" max="36" width="4.7109375" style="4" customWidth="1"/>
    <col min="37" max="41" width="3.140625" style="4" customWidth="1"/>
    <col min="42" max="42" width="5.7109375" style="4" customWidth="1"/>
    <col min="43" max="43" width="3.57421875" style="4" customWidth="1"/>
    <col min="44" max="44" width="5.140625" style="4" customWidth="1"/>
    <col min="45" max="45" width="4.7109375" style="4" customWidth="1"/>
    <col min="46" max="46" width="6.7109375" style="4" customWidth="1"/>
    <col min="47" max="47" width="13.140625" style="3" customWidth="1"/>
    <col min="48" max="48" width="5.00390625" style="7" customWidth="1"/>
    <col min="49" max="16384" width="11.421875" style="18" customWidth="1"/>
  </cols>
  <sheetData>
    <row r="1" spans="1:48" s="17" customFormat="1" ht="7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43</v>
      </c>
      <c r="G1" s="16" t="s">
        <v>5</v>
      </c>
      <c r="H1" s="1" t="s">
        <v>6</v>
      </c>
      <c r="I1" s="1" t="s">
        <v>7</v>
      </c>
      <c r="J1" s="16" t="s">
        <v>8</v>
      </c>
      <c r="K1" s="16" t="s">
        <v>9</v>
      </c>
      <c r="L1" s="16" t="s">
        <v>97</v>
      </c>
      <c r="M1" s="16" t="s">
        <v>10</v>
      </c>
      <c r="N1" s="16" t="s">
        <v>11</v>
      </c>
      <c r="O1" s="16" t="s">
        <v>45</v>
      </c>
      <c r="P1" s="16" t="s">
        <v>12</v>
      </c>
      <c r="Q1" s="16" t="s">
        <v>13</v>
      </c>
      <c r="R1" s="16" t="s">
        <v>14</v>
      </c>
      <c r="S1" s="16" t="s">
        <v>15</v>
      </c>
      <c r="T1" s="16" t="s">
        <v>16</v>
      </c>
      <c r="U1" s="16" t="s">
        <v>98</v>
      </c>
      <c r="V1" s="16" t="s">
        <v>17</v>
      </c>
      <c r="W1" s="16" t="s">
        <v>18</v>
      </c>
      <c r="X1" s="16" t="s">
        <v>19</v>
      </c>
      <c r="Y1" s="16" t="s">
        <v>21</v>
      </c>
      <c r="Z1" s="16" t="s">
        <v>46</v>
      </c>
      <c r="AA1" s="16" t="s">
        <v>23</v>
      </c>
      <c r="AB1" s="16" t="s">
        <v>24</v>
      </c>
      <c r="AC1" s="16" t="s">
        <v>22</v>
      </c>
      <c r="AD1" s="16" t="s">
        <v>25</v>
      </c>
      <c r="AE1" s="16" t="s">
        <v>20</v>
      </c>
      <c r="AF1" s="16" t="s">
        <v>26</v>
      </c>
      <c r="AG1" s="16" t="s">
        <v>27</v>
      </c>
      <c r="AH1" s="16" t="s">
        <v>28</v>
      </c>
      <c r="AI1" s="16" t="s">
        <v>29</v>
      </c>
      <c r="AJ1" s="16" t="s">
        <v>30</v>
      </c>
      <c r="AK1" s="16" t="s">
        <v>41</v>
      </c>
      <c r="AL1" s="16" t="s">
        <v>31</v>
      </c>
      <c r="AM1" s="16" t="s">
        <v>32</v>
      </c>
      <c r="AN1" s="16" t="s">
        <v>33</v>
      </c>
      <c r="AO1" s="16" t="s">
        <v>34</v>
      </c>
      <c r="AP1" s="1" t="s">
        <v>35</v>
      </c>
      <c r="AQ1" s="1" t="s">
        <v>36</v>
      </c>
      <c r="AR1" s="1" t="s">
        <v>37</v>
      </c>
      <c r="AS1" s="1" t="s">
        <v>38</v>
      </c>
      <c r="AT1" s="1" t="s">
        <v>39</v>
      </c>
      <c r="AU1" s="2" t="s">
        <v>1</v>
      </c>
      <c r="AV1" s="1" t="s">
        <v>0</v>
      </c>
    </row>
    <row r="2" spans="1:48" ht="15.75" customHeight="1">
      <c r="A2" s="11">
        <v>1</v>
      </c>
      <c r="B2" s="18" t="s">
        <v>83</v>
      </c>
      <c r="C2" s="18" t="s">
        <v>65</v>
      </c>
      <c r="D2" s="18">
        <v>55</v>
      </c>
      <c r="E2" s="18" t="s">
        <v>66</v>
      </c>
      <c r="G2" s="12">
        <v>46</v>
      </c>
      <c r="H2" s="14">
        <v>47</v>
      </c>
      <c r="I2" s="8"/>
      <c r="J2" s="8"/>
      <c r="K2" s="8">
        <v>50</v>
      </c>
      <c r="L2" s="8">
        <v>50</v>
      </c>
      <c r="M2" s="8"/>
      <c r="N2" s="8">
        <v>50</v>
      </c>
      <c r="O2" s="8"/>
      <c r="P2" s="8">
        <v>48</v>
      </c>
      <c r="Q2" s="8">
        <v>50</v>
      </c>
      <c r="R2" s="8">
        <v>48</v>
      </c>
      <c r="S2" s="8">
        <v>50</v>
      </c>
      <c r="T2" s="8"/>
      <c r="U2" s="8"/>
      <c r="V2" s="8"/>
      <c r="W2" s="8">
        <v>50</v>
      </c>
      <c r="X2" s="8">
        <v>49</v>
      </c>
      <c r="Y2" s="8">
        <v>50</v>
      </c>
      <c r="Z2" s="8">
        <v>49</v>
      </c>
      <c r="AA2" s="8">
        <v>49</v>
      </c>
      <c r="AB2" s="8">
        <v>50</v>
      </c>
      <c r="AC2" s="8"/>
      <c r="AD2" s="8">
        <v>50</v>
      </c>
      <c r="AE2" s="8"/>
      <c r="AF2" s="8">
        <v>50</v>
      </c>
      <c r="AG2" s="8">
        <v>49</v>
      </c>
      <c r="AH2" s="8">
        <v>50</v>
      </c>
      <c r="AI2" s="8">
        <v>49</v>
      </c>
      <c r="AJ2" s="8">
        <v>50</v>
      </c>
      <c r="AK2" s="8"/>
      <c r="AL2" s="8"/>
      <c r="AM2" s="8">
        <v>50</v>
      </c>
      <c r="AN2" s="8"/>
      <c r="AO2" s="8"/>
      <c r="AP2" s="3">
        <f>SUM(F2:AO2)</f>
        <v>1084</v>
      </c>
      <c r="AQ2" s="4">
        <f>(COUNT(F2:AO2))</f>
        <v>22</v>
      </c>
      <c r="AR2" s="4">
        <f>IF(COUNT(F2:AO2)&gt;0,LARGE(F2:AO2,1),0)+IF(COUNT(F2:AO2)&gt;1,LARGE(F2:AO2,2),0)+IF(COUNT(F2:AO2)&gt;2,LARGE(F2:AO2,3),0)+IF(COUNT(F2:AO2)&gt;3,LARGE(F2:AO2,4),0)+IF(COUNT(F2:AO2)&gt;4,LARGE(F2:AO2,5),0)+IF(COUNT(F2:AO2)&gt;5,LARGE(F2:AO2,6),0)+IF(COUNT(F2:AO2)&gt;6,LARGE(F2:AO2,7),0)+IF(COUNT(F2:AO2)&gt;7,LARGE(F2:AO2,8),0)+IF(COUNT(F2:AO2)&gt;8,LARGE(F2:AO2,9),0)+IF(COUNT(F2:AO2)&gt;9,LARGE(F2:AO2,10),0)+IF(COUNT(F2:AO2)&gt;10,LARGE(F2:AO2,11),0)+IF(COUNT(F2:AO2)&gt;11,LARGE(F2:AO2,12),0)+IF(COUNT(F2:AO2)&gt;12,LARGE(F2:AO2,13),0)+IF(COUNT(F2:AO2)&gt;13,LARGE(F2:AO2,14),0)+IF(COUNT(F2:AO2)&gt;14,LARGE(F2:AO2,15),0)</f>
        <v>748</v>
      </c>
      <c r="AS2" s="4">
        <f>IF(COUNT(F2:AO2)&lt;22,IF(COUNT(F2:AO2)&gt;14,(COUNT(F2:AO2)-15),0)*20,120)</f>
        <v>120</v>
      </c>
      <c r="AT2" s="3">
        <f>AR2+AS2</f>
        <v>868</v>
      </c>
      <c r="AU2" s="4" t="str">
        <f>B2</f>
        <v>Kohlen</v>
      </c>
      <c r="AV2" s="4">
        <f>A2</f>
        <v>1</v>
      </c>
    </row>
    <row r="3" spans="1:48" s="11" customFormat="1" ht="15.75" customHeight="1">
      <c r="A3" s="11">
        <v>2</v>
      </c>
      <c r="B3" s="20" t="s">
        <v>91</v>
      </c>
      <c r="C3" s="20" t="s">
        <v>92</v>
      </c>
      <c r="D3" s="21">
        <v>1957</v>
      </c>
      <c r="E3" s="20" t="s">
        <v>93</v>
      </c>
      <c r="F3" s="4"/>
      <c r="G3" s="4"/>
      <c r="H3" s="4"/>
      <c r="I3" s="4">
        <v>48</v>
      </c>
      <c r="J3" s="4"/>
      <c r="K3" s="4"/>
      <c r="L3" s="4">
        <v>47</v>
      </c>
      <c r="M3" s="4"/>
      <c r="N3" s="4"/>
      <c r="O3" s="4"/>
      <c r="P3" s="4"/>
      <c r="Q3" s="4">
        <v>46</v>
      </c>
      <c r="R3" s="4">
        <v>50</v>
      </c>
      <c r="S3" s="4">
        <v>49</v>
      </c>
      <c r="T3" s="4"/>
      <c r="U3" s="4">
        <v>50</v>
      </c>
      <c r="V3" s="4"/>
      <c r="W3" s="4">
        <v>49</v>
      </c>
      <c r="X3" s="4">
        <v>49</v>
      </c>
      <c r="Y3" s="4">
        <v>47</v>
      </c>
      <c r="Z3" s="4">
        <v>45</v>
      </c>
      <c r="AA3" s="4">
        <v>47</v>
      </c>
      <c r="AB3" s="4">
        <v>44</v>
      </c>
      <c r="AC3" s="4">
        <v>45</v>
      </c>
      <c r="AD3" s="4">
        <v>49</v>
      </c>
      <c r="AE3" s="4">
        <v>46</v>
      </c>
      <c r="AF3" s="4"/>
      <c r="AG3" s="4">
        <v>48</v>
      </c>
      <c r="AH3" s="4">
        <v>49</v>
      </c>
      <c r="AI3" s="4"/>
      <c r="AJ3" s="4">
        <v>49</v>
      </c>
      <c r="AK3" s="4"/>
      <c r="AL3" s="4">
        <v>50</v>
      </c>
      <c r="AM3" s="4">
        <v>48</v>
      </c>
      <c r="AN3" s="4">
        <v>49</v>
      </c>
      <c r="AO3" s="4"/>
      <c r="AP3" s="3">
        <f>SUM(F3:AO3)</f>
        <v>1004</v>
      </c>
      <c r="AQ3" s="4">
        <f>(COUNT(F3:AO3))</f>
        <v>21</v>
      </c>
      <c r="AR3" s="4">
        <f>IF(COUNT(F3:AO3)&gt;0,LARGE(F3:AO3,1),0)+IF(COUNT(F3:AO3)&gt;1,LARGE(F3:AO3,2),0)+IF(COUNT(F3:AO3)&gt;2,LARGE(F3:AO3,3),0)+IF(COUNT(F3:AO3)&gt;3,LARGE(F3:AO3,4),0)+IF(COUNT(F3:AO3)&gt;4,LARGE(F3:AO3,5),0)+IF(COUNT(F3:AO3)&gt;5,LARGE(F3:AO3,6),0)+IF(COUNT(F3:AO3)&gt;6,LARGE(F3:AO3,7),0)+IF(COUNT(F3:AO3)&gt;7,LARGE(F3:AO3,8),0)+IF(COUNT(F3:AO3)&gt;8,LARGE(F3:AO3,9),0)+IF(COUNT(F3:AO3)&gt;9,LARGE(F3:AO3,10),0)+IF(COUNT(F3:AO3)&gt;10,LARGE(F3:AO3,11),0)+IF(COUNT(F3:AO3)&gt;11,LARGE(F3:AO3,12),0)+IF(COUNT(F3:AO3)&gt;12,LARGE(F3:AO3,13),0)+IF(COUNT(F3:AO3)&gt;13,LARGE(F3:AO3,14),0)+IF(COUNT(F3:AO3)&gt;14,LARGE(F3:AO3,15),0)</f>
        <v>731</v>
      </c>
      <c r="AS3" s="4">
        <f>IF(COUNT(F3:AO3)&lt;22,IF(COUNT(F3:AO3)&gt;14,(COUNT(F3:AO3)-15),0)*20,120)</f>
        <v>120</v>
      </c>
      <c r="AT3" s="3">
        <f>AR3+AS3</f>
        <v>851</v>
      </c>
      <c r="AU3" s="4" t="str">
        <f>B3</f>
        <v>Kurschildgen</v>
      </c>
      <c r="AV3" s="6">
        <f>A3</f>
        <v>2</v>
      </c>
    </row>
    <row r="4" spans="1:47" ht="15.75" customHeight="1">
      <c r="A4" s="11">
        <v>3</v>
      </c>
      <c r="B4" s="18" t="s">
        <v>51</v>
      </c>
      <c r="C4" s="18" t="s">
        <v>58</v>
      </c>
      <c r="D4" s="19">
        <v>1954</v>
      </c>
      <c r="E4" s="18" t="s">
        <v>42</v>
      </c>
      <c r="F4" s="8">
        <v>48</v>
      </c>
      <c r="G4" s="8">
        <v>45</v>
      </c>
      <c r="H4" s="14">
        <v>42</v>
      </c>
      <c r="I4" s="15">
        <v>50</v>
      </c>
      <c r="J4" s="8"/>
      <c r="K4" s="8"/>
      <c r="L4" s="8"/>
      <c r="M4" s="8">
        <v>50</v>
      </c>
      <c r="N4" s="8">
        <v>46</v>
      </c>
      <c r="O4" s="8"/>
      <c r="P4" s="8">
        <v>49</v>
      </c>
      <c r="Q4" s="8">
        <v>48</v>
      </c>
      <c r="R4" s="8"/>
      <c r="S4" s="8"/>
      <c r="T4" s="8">
        <v>50</v>
      </c>
      <c r="U4" s="8"/>
      <c r="V4" s="8">
        <v>47</v>
      </c>
      <c r="W4" s="8"/>
      <c r="X4" s="8">
        <v>47</v>
      </c>
      <c r="Y4" s="8">
        <v>48</v>
      </c>
      <c r="Z4" s="8">
        <v>46</v>
      </c>
      <c r="AA4" s="8"/>
      <c r="AB4" s="8"/>
      <c r="AC4" s="8">
        <v>46</v>
      </c>
      <c r="AD4" s="8"/>
      <c r="AE4" s="8">
        <v>47</v>
      </c>
      <c r="AF4" s="8"/>
      <c r="AG4" s="8"/>
      <c r="AH4" s="8"/>
      <c r="AI4" s="8"/>
      <c r="AJ4" s="8"/>
      <c r="AK4" s="8"/>
      <c r="AL4" s="8">
        <v>49</v>
      </c>
      <c r="AM4" s="8">
        <v>37</v>
      </c>
      <c r="AN4" s="8">
        <v>50</v>
      </c>
      <c r="AO4" s="8"/>
      <c r="AP4" s="3">
        <f>SUM(F4:AO4)</f>
        <v>845</v>
      </c>
      <c r="AQ4" s="4">
        <f>(COUNT(F4:AO4))</f>
        <v>18</v>
      </c>
      <c r="AR4" s="4">
        <f>IF(COUNT(F4:AO4)&gt;0,LARGE(F4:AO4,1),0)+IF(COUNT(F4:AO4)&gt;1,LARGE(F4:AO4,2),0)+IF(COUNT(F4:AO4)&gt;2,LARGE(F4:AO4,3),0)+IF(COUNT(F4:AO4)&gt;3,LARGE(F4:AO4,4),0)+IF(COUNT(F4:AO4)&gt;4,LARGE(F4:AO4,5),0)+IF(COUNT(F4:AO4)&gt;5,LARGE(F4:AO4,6),0)+IF(COUNT(F4:AO4)&gt;6,LARGE(F4:AO4,7),0)+IF(COUNT(F4:AO4)&gt;7,LARGE(F4:AO4,8),0)+IF(COUNT(F4:AO4)&gt;8,LARGE(F4:AO4,9),0)+IF(COUNT(F4:AO4)&gt;9,LARGE(F4:AO4,10),0)+IF(COUNT(F4:AO4)&gt;10,LARGE(F4:AO4,11),0)+IF(COUNT(F4:AO4)&gt;11,LARGE(F4:AO4,12),0)+IF(COUNT(F4:AO4)&gt;12,LARGE(F4:AO4,13),0)+IF(COUNT(F4:AO4)&gt;13,LARGE(F4:AO4,14),0)+IF(COUNT(F4:AO4)&gt;14,LARGE(F4:AO4,15),0)</f>
        <v>721</v>
      </c>
      <c r="AS4" s="4">
        <f>IF(COUNT(F4:AO4)&lt;22,IF(COUNT(F4:AO4)&gt;14,(COUNT(F4:AO4)-15),0)*20,120)</f>
        <v>60</v>
      </c>
      <c r="AT4" s="3">
        <f>AR4+AS4</f>
        <v>781</v>
      </c>
      <c r="AU4" s="3" t="str">
        <f>B4</f>
        <v>Souvignier-Creutz</v>
      </c>
    </row>
    <row r="5" spans="1:47" ht="15.75" customHeight="1">
      <c r="A5" s="11">
        <v>4</v>
      </c>
      <c r="B5" s="18" t="s">
        <v>60</v>
      </c>
      <c r="C5" s="18" t="s">
        <v>59</v>
      </c>
      <c r="D5" s="18">
        <v>57</v>
      </c>
      <c r="E5" s="18" t="s">
        <v>53</v>
      </c>
      <c r="F5" s="8">
        <v>45</v>
      </c>
      <c r="G5" s="8">
        <v>48</v>
      </c>
      <c r="H5" s="14">
        <v>39</v>
      </c>
      <c r="I5" s="8"/>
      <c r="J5" s="8"/>
      <c r="K5" s="8"/>
      <c r="L5" s="8">
        <v>46</v>
      </c>
      <c r="M5" s="8"/>
      <c r="N5" s="8"/>
      <c r="O5" s="8"/>
      <c r="P5" s="8"/>
      <c r="Q5" s="8">
        <v>47</v>
      </c>
      <c r="R5" s="8"/>
      <c r="S5" s="8">
        <v>47</v>
      </c>
      <c r="T5" s="8">
        <v>49</v>
      </c>
      <c r="U5" s="8">
        <v>47</v>
      </c>
      <c r="V5" s="8">
        <v>45</v>
      </c>
      <c r="W5" s="8"/>
      <c r="X5" s="8">
        <v>48</v>
      </c>
      <c r="Y5" s="8">
        <v>46</v>
      </c>
      <c r="Z5" s="8">
        <v>44</v>
      </c>
      <c r="AA5" s="8">
        <v>45</v>
      </c>
      <c r="AB5" s="8">
        <v>43</v>
      </c>
      <c r="AC5" s="8"/>
      <c r="AD5" s="8"/>
      <c r="AE5" s="8"/>
      <c r="AF5" s="8"/>
      <c r="AG5" s="8"/>
      <c r="AH5" s="8">
        <v>48</v>
      </c>
      <c r="AI5" s="8"/>
      <c r="AJ5" s="8"/>
      <c r="AK5" s="8"/>
      <c r="AL5" s="8">
        <v>48</v>
      </c>
      <c r="AM5" s="8"/>
      <c r="AN5" s="8"/>
      <c r="AO5" s="8"/>
      <c r="AP5" s="3">
        <f>SUM(F5:AO5)</f>
        <v>735</v>
      </c>
      <c r="AQ5" s="4">
        <f>(COUNT(F5:AO5))</f>
        <v>16</v>
      </c>
      <c r="AR5" s="4">
        <f>IF(COUNT(F5:AO5)&gt;0,LARGE(F5:AO5,1),0)+IF(COUNT(F5:AO5)&gt;1,LARGE(F5:AO5,2),0)+IF(COUNT(F5:AO5)&gt;2,LARGE(F5:AO5,3),0)+IF(COUNT(F5:AO5)&gt;3,LARGE(F5:AO5,4),0)+IF(COUNT(F5:AO5)&gt;4,LARGE(F5:AO5,5),0)+IF(COUNT(F5:AO5)&gt;5,LARGE(F5:AO5,6),0)+IF(COUNT(F5:AO5)&gt;6,LARGE(F5:AO5,7),0)+IF(COUNT(F5:AO5)&gt;7,LARGE(F5:AO5,8),0)+IF(COUNT(F5:AO5)&gt;8,LARGE(F5:AO5,9),0)+IF(COUNT(F5:AO5)&gt;9,LARGE(F5:AO5,10),0)+IF(COUNT(F5:AO5)&gt;10,LARGE(F5:AO5,11),0)+IF(COUNT(F5:AO5)&gt;11,LARGE(F5:AO5,12),0)+IF(COUNT(F5:AO5)&gt;12,LARGE(F5:AO5,13),0)+IF(COUNT(F5:AO5)&gt;13,LARGE(F5:AO5,14),0)+IF(COUNT(F5:AO5)&gt;14,LARGE(F5:AO5,15),0)</f>
        <v>696</v>
      </c>
      <c r="AS5" s="4">
        <f>IF(COUNT(F5:AO5)&lt;22,IF(COUNT(F5:AO5)&gt;14,(COUNT(F5:AO5)-15),0)*20,120)</f>
        <v>20</v>
      </c>
      <c r="AT5" s="3">
        <f>AR5+AS5</f>
        <v>716</v>
      </c>
      <c r="AU5" s="3" t="str">
        <f>B5</f>
        <v>Nuecker</v>
      </c>
    </row>
    <row r="6" spans="1:46" ht="15.75" customHeight="1">
      <c r="A6" s="11"/>
      <c r="B6" s="18"/>
      <c r="C6" s="18"/>
      <c r="D6" s="18"/>
      <c r="E6" s="18"/>
      <c r="F6" s="8"/>
      <c r="G6" s="8"/>
      <c r="H6" s="14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3"/>
      <c r="AT6" s="3"/>
    </row>
    <row r="7" spans="1:46" ht="15.75" customHeight="1">
      <c r="A7" s="11"/>
      <c r="B7" s="18"/>
      <c r="C7" s="18"/>
      <c r="D7" s="18"/>
      <c r="E7" s="18"/>
      <c r="F7" s="8"/>
      <c r="G7" s="8"/>
      <c r="H7" s="14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3"/>
      <c r="AT7" s="3"/>
    </row>
    <row r="8" spans="1:46" ht="15.75" customHeight="1">
      <c r="A8" s="11"/>
      <c r="B8" s="18"/>
      <c r="C8" s="18"/>
      <c r="D8" s="18"/>
      <c r="E8" s="18"/>
      <c r="F8" s="8"/>
      <c r="G8" s="8"/>
      <c r="H8" s="14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3"/>
      <c r="AT8" s="3"/>
    </row>
    <row r="9" spans="1:47" ht="15.75" customHeight="1">
      <c r="A9" s="11">
        <v>5</v>
      </c>
      <c r="B9" s="18" t="s">
        <v>54</v>
      </c>
      <c r="C9" s="18" t="s">
        <v>55</v>
      </c>
      <c r="D9" s="19">
        <v>1955</v>
      </c>
      <c r="E9" s="18" t="s">
        <v>56</v>
      </c>
      <c r="F9" s="4">
        <v>50</v>
      </c>
      <c r="G9" s="12"/>
      <c r="H9" s="4">
        <v>40</v>
      </c>
      <c r="I9" s="8"/>
      <c r="J9" s="8"/>
      <c r="K9" s="8"/>
      <c r="L9" s="8">
        <v>49</v>
      </c>
      <c r="M9" s="8">
        <v>48</v>
      </c>
      <c r="N9" s="8"/>
      <c r="O9" s="8"/>
      <c r="P9" s="8"/>
      <c r="Q9" s="8"/>
      <c r="R9" s="8"/>
      <c r="S9" s="8"/>
      <c r="T9" s="8"/>
      <c r="U9" s="8">
        <v>48</v>
      </c>
      <c r="V9" s="8"/>
      <c r="W9" s="8"/>
      <c r="X9" s="8">
        <v>50</v>
      </c>
      <c r="Y9" s="8">
        <v>49</v>
      </c>
      <c r="Z9" s="8">
        <v>48</v>
      </c>
      <c r="AA9" s="8"/>
      <c r="AB9" s="8"/>
      <c r="AC9" s="8"/>
      <c r="AD9" s="8"/>
      <c r="AE9" s="8">
        <v>48</v>
      </c>
      <c r="AF9" s="8"/>
      <c r="AG9" s="8"/>
      <c r="AH9" s="8"/>
      <c r="AI9" s="8"/>
      <c r="AJ9" s="8"/>
      <c r="AK9" s="8"/>
      <c r="AL9" s="8"/>
      <c r="AM9" s="8"/>
      <c r="AN9" s="8"/>
      <c r="AO9" s="8"/>
      <c r="AP9" s="3">
        <f>SUM(F9:AO9)</f>
        <v>430</v>
      </c>
      <c r="AQ9" s="4">
        <f>(COUNT(F9:AO9))</f>
        <v>9</v>
      </c>
      <c r="AR9" s="4">
        <f>IF(COUNT(F9:AO9)&gt;0,LARGE(F9:AO9,1),0)+IF(COUNT(F9:AO9)&gt;1,LARGE(F9:AO9,2),0)+IF(COUNT(F9:AO9)&gt;2,LARGE(F9:AO9,3),0)+IF(COUNT(F9:AO9)&gt;3,LARGE(F9:AO9,4),0)+IF(COUNT(F9:AO9)&gt;4,LARGE(F9:AO9,5),0)+IF(COUNT(F9:AO9)&gt;5,LARGE(F9:AO9,6),0)+IF(COUNT(F9:AO9)&gt;6,LARGE(F9:AO9,7),0)+IF(COUNT(F9:AO9)&gt;7,LARGE(F9:AO9,8),0)+IF(COUNT(F9:AO9)&gt;8,LARGE(F9:AO9,9),0)+IF(COUNT(F9:AO9)&gt;9,LARGE(F9:AO9,10),0)+IF(COUNT(F9:AO9)&gt;10,LARGE(F9:AO9,11),0)+IF(COUNT(F9:AO9)&gt;11,LARGE(F9:AO9,12),0)+IF(COUNT(F9:AO9)&gt;12,LARGE(F9:AO9,13),0)+IF(COUNT(F9:AO9)&gt;13,LARGE(F9:AO9,14),0)+IF(COUNT(F9:AO9)&gt;14,LARGE(F9:AO9,15),0)</f>
        <v>430</v>
      </c>
      <c r="AS9" s="4">
        <f>IF(COUNT(F9:AO9)&lt;22,IF(COUNT(F9:AO9)&gt;14,(COUNT(F9:AO9)-15),0)*20,120)</f>
        <v>0</v>
      </c>
      <c r="AT9" s="3">
        <f>AR9+AS9</f>
        <v>430</v>
      </c>
      <c r="AU9" s="3" t="str">
        <f>B9</f>
        <v>Wolf</v>
      </c>
    </row>
    <row r="10" spans="1:48" s="11" customFormat="1" ht="15.75" customHeight="1">
      <c r="A10" s="11">
        <v>6</v>
      </c>
      <c r="B10" s="13" t="s">
        <v>80</v>
      </c>
      <c r="C10" s="13" t="s">
        <v>71</v>
      </c>
      <c r="D10" s="13">
        <v>1958</v>
      </c>
      <c r="E10" s="13" t="s">
        <v>81</v>
      </c>
      <c r="F10" s="4"/>
      <c r="G10" s="8"/>
      <c r="H10" s="14">
        <v>50</v>
      </c>
      <c r="I10" s="8"/>
      <c r="J10" s="8"/>
      <c r="K10" s="8"/>
      <c r="L10" s="10"/>
      <c r="M10" s="8"/>
      <c r="N10" s="8"/>
      <c r="O10" s="8"/>
      <c r="P10" s="8"/>
      <c r="Q10" s="8"/>
      <c r="R10" s="8">
        <v>50</v>
      </c>
      <c r="S10" s="8"/>
      <c r="T10" s="8"/>
      <c r="U10" s="8"/>
      <c r="V10" s="8">
        <v>50</v>
      </c>
      <c r="W10" s="8">
        <v>50</v>
      </c>
      <c r="X10" s="8"/>
      <c r="Y10" s="8"/>
      <c r="Z10" s="8">
        <v>50</v>
      </c>
      <c r="AA10" s="8"/>
      <c r="AB10" s="8"/>
      <c r="AC10" s="8"/>
      <c r="AD10" s="8"/>
      <c r="AE10" s="8"/>
      <c r="AF10" s="8"/>
      <c r="AG10" s="8">
        <v>50</v>
      </c>
      <c r="AH10" s="8"/>
      <c r="AI10" s="8">
        <v>50</v>
      </c>
      <c r="AJ10" s="8"/>
      <c r="AK10" s="8"/>
      <c r="AL10" s="8"/>
      <c r="AM10" s="8">
        <v>50</v>
      </c>
      <c r="AN10" s="8"/>
      <c r="AO10" s="8"/>
      <c r="AP10" s="3">
        <f>SUM(F10:AO10)</f>
        <v>400</v>
      </c>
      <c r="AQ10" s="4">
        <f>(COUNT(F10:AO10))</f>
        <v>8</v>
      </c>
      <c r="AR10" s="4">
        <f>IF(COUNT(F10:AO10)&gt;0,LARGE(F10:AO10,1),0)+IF(COUNT(F10:AO10)&gt;1,LARGE(F10:AO10,2),0)+IF(COUNT(F10:AO10)&gt;2,LARGE(F10:AO10,3),0)+IF(COUNT(F10:AO10)&gt;3,LARGE(F10:AO10,4),0)+IF(COUNT(F10:AO10)&gt;4,LARGE(F10:AO10,5),0)+IF(COUNT(F10:AO10)&gt;5,LARGE(F10:AO10,6),0)+IF(COUNT(F10:AO10)&gt;6,LARGE(F10:AO10,7),0)+IF(COUNT(F10:AO10)&gt;7,LARGE(F10:AO10,8),0)+IF(COUNT(F10:AO10)&gt;8,LARGE(F10:AO10,9),0)+IF(COUNT(F10:AO10)&gt;9,LARGE(F10:AO10,10),0)+IF(COUNT(F10:AO10)&gt;10,LARGE(F10:AO10,11),0)+IF(COUNT(F10:AO10)&gt;11,LARGE(F10:AO10,12),0)+IF(COUNT(F10:AO10)&gt;12,LARGE(F10:AO10,13),0)+IF(COUNT(F10:AO10)&gt;13,LARGE(F10:AO10,14),0)+IF(COUNT(F10:AO10)&gt;14,LARGE(F10:AO10,15),0)</f>
        <v>400</v>
      </c>
      <c r="AS10" s="4">
        <f>IF(COUNT(F10:AO10)&lt;22,IF(COUNT(F10:AO10)&gt;14,(COUNT(F10:AO10)-15),0)*20,120)</f>
        <v>0</v>
      </c>
      <c r="AT10" s="3">
        <f>AR10+AS10</f>
        <v>400</v>
      </c>
      <c r="AU10" s="4" t="str">
        <f>B10</f>
        <v>Lavalle</v>
      </c>
      <c r="AV10" s="4">
        <f>A10</f>
        <v>6</v>
      </c>
    </row>
    <row r="11" spans="1:47" ht="15.75" customHeight="1">
      <c r="A11" s="11">
        <v>7</v>
      </c>
      <c r="B11" s="18" t="s">
        <v>57</v>
      </c>
      <c r="C11" s="18" t="s">
        <v>58</v>
      </c>
      <c r="D11" s="19">
        <v>1957</v>
      </c>
      <c r="E11" s="18" t="s">
        <v>53</v>
      </c>
      <c r="F11" s="8">
        <v>49</v>
      </c>
      <c r="G11" s="8"/>
      <c r="H11" s="8"/>
      <c r="I11" s="8">
        <v>49</v>
      </c>
      <c r="J11" s="8">
        <v>48</v>
      </c>
      <c r="K11" s="8"/>
      <c r="L11" s="8">
        <v>48</v>
      </c>
      <c r="M11" s="8">
        <v>50</v>
      </c>
      <c r="N11" s="8">
        <v>45</v>
      </c>
      <c r="O11" s="8"/>
      <c r="P11" s="8"/>
      <c r="Q11" s="8"/>
      <c r="R11" s="8"/>
      <c r="S11" s="8"/>
      <c r="T11" s="8"/>
      <c r="U11" s="8">
        <v>49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3">
        <f aca="true" t="shared" si="0" ref="AP11:AP31">SUM(F11:AO11)</f>
        <v>338</v>
      </c>
      <c r="AQ11" s="4">
        <f aca="true" t="shared" si="1" ref="AQ11:AQ31">(COUNT(F11:AO11))</f>
        <v>7</v>
      </c>
      <c r="AR11" s="4">
        <f aca="true" t="shared" si="2" ref="AR11:AR31">IF(COUNT(F11:AO11)&gt;0,LARGE(F11:AO11,1),0)+IF(COUNT(F11:AO11)&gt;1,LARGE(F11:AO11,2),0)+IF(COUNT(F11:AO11)&gt;2,LARGE(F11:AO11,3),0)+IF(COUNT(F11:AO11)&gt;3,LARGE(F11:AO11,4),0)+IF(COUNT(F11:AO11)&gt;4,LARGE(F11:AO11,5),0)+IF(COUNT(F11:AO11)&gt;5,LARGE(F11:AO11,6),0)+IF(COUNT(F11:AO11)&gt;6,LARGE(F11:AO11,7),0)+IF(COUNT(F11:AO11)&gt;7,LARGE(F11:AO11,8),0)+IF(COUNT(F11:AO11)&gt;8,LARGE(F11:AO11,9),0)+IF(COUNT(F11:AO11)&gt;9,LARGE(F11:AO11,10),0)+IF(COUNT(F11:AO11)&gt;10,LARGE(F11:AO11,11),0)+IF(COUNT(F11:AO11)&gt;11,LARGE(F11:AO11,12),0)+IF(COUNT(F11:AO11)&gt;12,LARGE(F11:AO11,13),0)+IF(COUNT(F11:AO11)&gt;13,LARGE(F11:AO11,14),0)+IF(COUNT(F11:AO11)&gt;14,LARGE(F11:AO11,15),0)</f>
        <v>338</v>
      </c>
      <c r="AS11" s="4">
        <f aca="true" t="shared" si="3" ref="AS11:AS31">IF(COUNT(F11:AO11)&lt;22,IF(COUNT(F11:AO11)&gt;14,(COUNT(F11:AO11)-15),0)*20,120)</f>
        <v>0</v>
      </c>
      <c r="AT11" s="3">
        <f aca="true" t="shared" si="4" ref="AT11:AT31">AR11+AS11</f>
        <v>338</v>
      </c>
      <c r="AU11" s="3" t="str">
        <f aca="true" t="shared" si="5" ref="AU11:AU23">B11</f>
        <v>Kleypaß</v>
      </c>
    </row>
    <row r="12" spans="1:48" s="11" customFormat="1" ht="15.75" customHeight="1">
      <c r="A12" s="11">
        <v>8</v>
      </c>
      <c r="B12" s="13" t="s">
        <v>68</v>
      </c>
      <c r="C12" s="13" t="s">
        <v>59</v>
      </c>
      <c r="D12" s="13">
        <v>1955</v>
      </c>
      <c r="E12" s="13" t="s">
        <v>69</v>
      </c>
      <c r="F12" s="4"/>
      <c r="G12" s="12"/>
      <c r="H12" s="8">
        <v>48</v>
      </c>
      <c r="I12" s="8"/>
      <c r="J12" s="8"/>
      <c r="K12" s="8"/>
      <c r="L12" s="8"/>
      <c r="M12" s="8"/>
      <c r="N12" s="8">
        <v>48</v>
      </c>
      <c r="O12" s="8"/>
      <c r="P12" s="8"/>
      <c r="Q12" s="8"/>
      <c r="R12" s="8">
        <v>48</v>
      </c>
      <c r="S12" s="8"/>
      <c r="T12" s="8"/>
      <c r="U12" s="8"/>
      <c r="V12" s="8"/>
      <c r="W12" s="8"/>
      <c r="X12" s="8"/>
      <c r="Y12" s="8"/>
      <c r="Z12" s="8"/>
      <c r="AA12" s="8">
        <v>48</v>
      </c>
      <c r="AB12" s="8"/>
      <c r="AC12" s="8"/>
      <c r="AD12" s="8"/>
      <c r="AE12" s="8"/>
      <c r="AF12" s="8">
        <v>49</v>
      </c>
      <c r="AG12" s="8"/>
      <c r="AH12" s="8"/>
      <c r="AI12" s="8"/>
      <c r="AJ12" s="8"/>
      <c r="AK12" s="8"/>
      <c r="AL12" s="8"/>
      <c r="AM12" s="8">
        <v>49</v>
      </c>
      <c r="AN12" s="8"/>
      <c r="AO12" s="8">
        <v>49</v>
      </c>
      <c r="AP12" s="3">
        <f t="shared" si="0"/>
        <v>339</v>
      </c>
      <c r="AQ12" s="4">
        <f t="shared" si="1"/>
        <v>7</v>
      </c>
      <c r="AR12" s="4">
        <f t="shared" si="2"/>
        <v>339</v>
      </c>
      <c r="AS12" s="4">
        <f t="shared" si="3"/>
        <v>0</v>
      </c>
      <c r="AT12" s="3">
        <f t="shared" si="4"/>
        <v>339</v>
      </c>
      <c r="AU12" s="3" t="str">
        <f t="shared" si="5"/>
        <v>Süßenbach</v>
      </c>
      <c r="AV12" s="7"/>
    </row>
    <row r="13" spans="1:48" s="4" customFormat="1" ht="15.75" customHeight="1">
      <c r="A13" s="11">
        <v>9</v>
      </c>
      <c r="B13" s="18" t="s">
        <v>67</v>
      </c>
      <c r="C13" s="18" t="s">
        <v>61</v>
      </c>
      <c r="D13" s="18">
        <v>56</v>
      </c>
      <c r="E13" s="18" t="s">
        <v>62</v>
      </c>
      <c r="F13" s="8"/>
      <c r="G13" s="12">
        <v>50</v>
      </c>
      <c r="H13" s="8"/>
      <c r="I13" s="8"/>
      <c r="J13" s="8"/>
      <c r="K13" s="8"/>
      <c r="L13" s="8"/>
      <c r="M13" s="8"/>
      <c r="N13" s="8"/>
      <c r="O13" s="8"/>
      <c r="P13" s="8">
        <v>50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>
        <v>50</v>
      </c>
      <c r="AE13" s="8"/>
      <c r="AF13" s="8"/>
      <c r="AG13" s="8"/>
      <c r="AH13" s="8"/>
      <c r="AI13" s="8"/>
      <c r="AJ13" s="8"/>
      <c r="AK13" s="8">
        <v>50</v>
      </c>
      <c r="AL13" s="8"/>
      <c r="AM13" s="8">
        <v>50</v>
      </c>
      <c r="AN13" s="8"/>
      <c r="AO13" s="8"/>
      <c r="AP13" s="3">
        <f t="shared" si="0"/>
        <v>250</v>
      </c>
      <c r="AQ13" s="4">
        <f t="shared" si="1"/>
        <v>5</v>
      </c>
      <c r="AR13" s="4">
        <f t="shared" si="2"/>
        <v>250</v>
      </c>
      <c r="AS13" s="4">
        <f t="shared" si="3"/>
        <v>0</v>
      </c>
      <c r="AT13" s="3">
        <f t="shared" si="4"/>
        <v>250</v>
      </c>
      <c r="AU13" s="3" t="str">
        <f t="shared" si="5"/>
        <v>Hellenbrand</v>
      </c>
      <c r="AV13" s="7"/>
    </row>
    <row r="14" spans="1:48" ht="15.75" customHeight="1">
      <c r="A14" s="11">
        <v>10</v>
      </c>
      <c r="B14" s="22" t="s">
        <v>111</v>
      </c>
      <c r="C14" s="22" t="s">
        <v>112</v>
      </c>
      <c r="D14" s="22" t="s">
        <v>113</v>
      </c>
      <c r="E14" s="22" t="s">
        <v>48</v>
      </c>
      <c r="R14" s="4">
        <v>49</v>
      </c>
      <c r="S14" s="4">
        <v>50</v>
      </c>
      <c r="W14" s="4">
        <v>49</v>
      </c>
      <c r="X14" s="4">
        <v>48</v>
      </c>
      <c r="AM14" s="4">
        <v>49</v>
      </c>
      <c r="AP14" s="3">
        <f t="shared" si="0"/>
        <v>245</v>
      </c>
      <c r="AQ14" s="4">
        <f t="shared" si="1"/>
        <v>5</v>
      </c>
      <c r="AR14" s="4">
        <f t="shared" si="2"/>
        <v>245</v>
      </c>
      <c r="AS14" s="4">
        <f t="shared" si="3"/>
        <v>0</v>
      </c>
      <c r="AT14" s="3">
        <f t="shared" si="4"/>
        <v>245</v>
      </c>
      <c r="AU14" s="4" t="str">
        <f t="shared" si="5"/>
        <v>Krökel</v>
      </c>
      <c r="AV14" s="4">
        <f>A14</f>
        <v>10</v>
      </c>
    </row>
    <row r="15" spans="1:48" ht="15.75" customHeight="1">
      <c r="A15" s="11">
        <v>11</v>
      </c>
      <c r="B15" s="18" t="s">
        <v>40</v>
      </c>
      <c r="C15" s="18" t="s">
        <v>47</v>
      </c>
      <c r="D15" s="19">
        <v>1957</v>
      </c>
      <c r="E15" s="18" t="s">
        <v>48</v>
      </c>
      <c r="F15" s="4">
        <v>50</v>
      </c>
      <c r="G15" s="8"/>
      <c r="H15" s="8">
        <v>50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>
        <v>50</v>
      </c>
      <c r="Y15" s="8"/>
      <c r="Z15" s="8"/>
      <c r="AA15" s="8"/>
      <c r="AB15" s="8"/>
      <c r="AC15" s="8"/>
      <c r="AD15" s="8"/>
      <c r="AE15" s="8">
        <v>50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3">
        <f t="shared" si="0"/>
        <v>200</v>
      </c>
      <c r="AQ15" s="4">
        <f t="shared" si="1"/>
        <v>4</v>
      </c>
      <c r="AR15" s="4">
        <f t="shared" si="2"/>
        <v>200</v>
      </c>
      <c r="AS15" s="4">
        <f t="shared" si="3"/>
        <v>0</v>
      </c>
      <c r="AT15" s="3">
        <f t="shared" si="4"/>
        <v>200</v>
      </c>
      <c r="AU15" s="4" t="str">
        <f t="shared" si="5"/>
        <v>Braun</v>
      </c>
      <c r="AV15" s="4">
        <f>A15</f>
        <v>11</v>
      </c>
    </row>
    <row r="16" spans="1:48" ht="15.75" customHeight="1">
      <c r="A16" s="11">
        <v>12</v>
      </c>
      <c r="B16" s="24" t="s">
        <v>96</v>
      </c>
      <c r="C16" s="24" t="s">
        <v>52</v>
      </c>
      <c r="D16" s="24">
        <v>1956</v>
      </c>
      <c r="E16" s="24" t="s">
        <v>95</v>
      </c>
      <c r="J16" s="4">
        <v>49</v>
      </c>
      <c r="N16" s="4">
        <v>49</v>
      </c>
      <c r="AD16" s="4">
        <v>49</v>
      </c>
      <c r="AM16" s="4">
        <v>46</v>
      </c>
      <c r="AP16" s="3">
        <f t="shared" si="0"/>
        <v>193</v>
      </c>
      <c r="AQ16" s="4">
        <f t="shared" si="1"/>
        <v>4</v>
      </c>
      <c r="AR16" s="4">
        <f t="shared" si="2"/>
        <v>193</v>
      </c>
      <c r="AS16" s="4">
        <f t="shared" si="3"/>
        <v>0</v>
      </c>
      <c r="AT16" s="3">
        <f t="shared" si="4"/>
        <v>193</v>
      </c>
      <c r="AU16" s="4" t="str">
        <f t="shared" si="5"/>
        <v>Berghöfer</v>
      </c>
      <c r="AV16" s="4">
        <f>A16</f>
        <v>12</v>
      </c>
    </row>
    <row r="17" spans="1:48" ht="15.75" customHeight="1">
      <c r="A17" s="11">
        <v>13</v>
      </c>
      <c r="B17" s="23" t="s">
        <v>105</v>
      </c>
      <c r="C17" s="23" t="s">
        <v>106</v>
      </c>
      <c r="D17" s="23">
        <v>1955</v>
      </c>
      <c r="E17" s="23" t="s">
        <v>86</v>
      </c>
      <c r="Q17" s="4">
        <v>49</v>
      </c>
      <c r="V17" s="4">
        <v>49</v>
      </c>
      <c r="AB17" s="4">
        <v>49</v>
      </c>
      <c r="AP17" s="3">
        <f t="shared" si="0"/>
        <v>147</v>
      </c>
      <c r="AQ17" s="4">
        <f t="shared" si="1"/>
        <v>3</v>
      </c>
      <c r="AR17" s="4">
        <f t="shared" si="2"/>
        <v>147</v>
      </c>
      <c r="AS17" s="4">
        <f t="shared" si="3"/>
        <v>0</v>
      </c>
      <c r="AT17" s="3">
        <f t="shared" si="4"/>
        <v>147</v>
      </c>
      <c r="AU17" s="4" t="str">
        <f t="shared" si="5"/>
        <v>Theißen</v>
      </c>
      <c r="AV17" s="4">
        <f>A17</f>
        <v>13</v>
      </c>
    </row>
    <row r="18" spans="1:47" ht="15.75" customHeight="1">
      <c r="A18" s="11">
        <v>14</v>
      </c>
      <c r="B18" s="18" t="s">
        <v>94</v>
      </c>
      <c r="C18" s="18" t="s">
        <v>63</v>
      </c>
      <c r="D18" s="18">
        <v>58</v>
      </c>
      <c r="E18" s="18" t="s">
        <v>64</v>
      </c>
      <c r="F18" s="8"/>
      <c r="G18" s="12">
        <v>47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>
        <v>47</v>
      </c>
      <c r="S18" s="8">
        <v>49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3">
        <f t="shared" si="0"/>
        <v>143</v>
      </c>
      <c r="AQ18" s="4">
        <f t="shared" si="1"/>
        <v>3</v>
      </c>
      <c r="AR18" s="4">
        <f t="shared" si="2"/>
        <v>143</v>
      </c>
      <c r="AS18" s="4">
        <f t="shared" si="3"/>
        <v>0</v>
      </c>
      <c r="AT18" s="3">
        <f t="shared" si="4"/>
        <v>143</v>
      </c>
      <c r="AU18" s="3" t="str">
        <f t="shared" si="5"/>
        <v>Reinartz</v>
      </c>
    </row>
    <row r="19" spans="1:48" s="11" customFormat="1" ht="15.75" customHeight="1">
      <c r="A19" s="11">
        <v>15</v>
      </c>
      <c r="B19" s="22" t="s">
        <v>114</v>
      </c>
      <c r="C19" s="22" t="s">
        <v>115</v>
      </c>
      <c r="D19" s="22" t="s">
        <v>116</v>
      </c>
      <c r="E19" s="22" t="s">
        <v>117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>
        <v>46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>
        <v>47</v>
      </c>
      <c r="AD19" s="4"/>
      <c r="AE19" s="4"/>
      <c r="AF19" s="4"/>
      <c r="AG19" s="4"/>
      <c r="AH19" s="4"/>
      <c r="AI19" s="4"/>
      <c r="AJ19" s="4"/>
      <c r="AK19" s="4"/>
      <c r="AL19" s="4"/>
      <c r="AM19" s="4">
        <v>47</v>
      </c>
      <c r="AN19" s="4"/>
      <c r="AO19" s="4"/>
      <c r="AP19" s="3">
        <f t="shared" si="0"/>
        <v>140</v>
      </c>
      <c r="AQ19" s="4">
        <f t="shared" si="1"/>
        <v>3</v>
      </c>
      <c r="AR19" s="4">
        <f t="shared" si="2"/>
        <v>140</v>
      </c>
      <c r="AS19" s="4">
        <f t="shared" si="3"/>
        <v>0</v>
      </c>
      <c r="AT19" s="3">
        <f t="shared" si="4"/>
        <v>140</v>
      </c>
      <c r="AU19" s="4" t="str">
        <f t="shared" si="5"/>
        <v>Heck</v>
      </c>
      <c r="AV19" s="4">
        <f>A19</f>
        <v>15</v>
      </c>
    </row>
    <row r="20" spans="1:48" ht="15.75" customHeight="1">
      <c r="A20" s="11">
        <v>16</v>
      </c>
      <c r="B20" s="25" t="s">
        <v>102</v>
      </c>
      <c r="C20" s="25" t="s">
        <v>103</v>
      </c>
      <c r="D20" s="25">
        <v>1957</v>
      </c>
      <c r="E20" s="25" t="s">
        <v>104</v>
      </c>
      <c r="N20" s="4">
        <v>41</v>
      </c>
      <c r="U20" s="4">
        <v>46</v>
      </c>
      <c r="AA20" s="4">
        <v>44</v>
      </c>
      <c r="AP20" s="3">
        <f t="shared" si="0"/>
        <v>131</v>
      </c>
      <c r="AQ20" s="4">
        <f t="shared" si="1"/>
        <v>3</v>
      </c>
      <c r="AR20" s="4">
        <f t="shared" si="2"/>
        <v>131</v>
      </c>
      <c r="AS20" s="4">
        <f t="shared" si="3"/>
        <v>0</v>
      </c>
      <c r="AT20" s="3">
        <f t="shared" si="4"/>
        <v>131</v>
      </c>
      <c r="AU20" s="4" t="str">
        <f t="shared" si="5"/>
        <v>Ring</v>
      </c>
      <c r="AV20" s="4">
        <f>A20</f>
        <v>16</v>
      </c>
    </row>
    <row r="21" spans="1:48" ht="15.75" customHeight="1">
      <c r="A21" s="11">
        <v>17</v>
      </c>
      <c r="B21" s="13" t="s">
        <v>77</v>
      </c>
      <c r="C21" s="13" t="s">
        <v>78</v>
      </c>
      <c r="D21" s="13">
        <v>1955</v>
      </c>
      <c r="E21" s="13" t="s">
        <v>79</v>
      </c>
      <c r="G21" s="8"/>
      <c r="H21" s="8">
        <v>44</v>
      </c>
      <c r="I21" s="8"/>
      <c r="J21" s="8"/>
      <c r="K21" s="8"/>
      <c r="L21" s="10"/>
      <c r="M21" s="8"/>
      <c r="N21" s="8">
        <v>42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>
        <v>42</v>
      </c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3">
        <f t="shared" si="0"/>
        <v>128</v>
      </c>
      <c r="AQ21" s="4">
        <f t="shared" si="1"/>
        <v>3</v>
      </c>
      <c r="AR21" s="4">
        <f t="shared" si="2"/>
        <v>128</v>
      </c>
      <c r="AS21" s="4">
        <f t="shared" si="3"/>
        <v>0</v>
      </c>
      <c r="AT21" s="3">
        <f t="shared" si="4"/>
        <v>128</v>
      </c>
      <c r="AU21" s="4" t="str">
        <f t="shared" si="5"/>
        <v>Klein</v>
      </c>
      <c r="AV21" s="4">
        <f>A21</f>
        <v>17</v>
      </c>
    </row>
    <row r="22" spans="1:48" ht="15.75" customHeight="1">
      <c r="A22" s="11">
        <v>18</v>
      </c>
      <c r="B22" s="20" t="s">
        <v>88</v>
      </c>
      <c r="C22" s="20" t="s">
        <v>89</v>
      </c>
      <c r="D22" s="21">
        <v>1957</v>
      </c>
      <c r="E22" s="20" t="s">
        <v>90</v>
      </c>
      <c r="I22" s="4">
        <v>50</v>
      </c>
      <c r="K22" s="5"/>
      <c r="AC22" s="4">
        <v>49</v>
      </c>
      <c r="AP22" s="3">
        <f t="shared" si="0"/>
        <v>99</v>
      </c>
      <c r="AQ22" s="4">
        <f t="shared" si="1"/>
        <v>2</v>
      </c>
      <c r="AR22" s="4">
        <f t="shared" si="2"/>
        <v>99</v>
      </c>
      <c r="AS22" s="4">
        <f t="shared" si="3"/>
        <v>0</v>
      </c>
      <c r="AT22" s="3">
        <f t="shared" si="4"/>
        <v>99</v>
      </c>
      <c r="AU22" s="4" t="str">
        <f t="shared" si="5"/>
        <v>Plunus </v>
      </c>
      <c r="AV22" s="6">
        <f>A22</f>
        <v>18</v>
      </c>
    </row>
    <row r="23" spans="1:48" ht="15.75" customHeight="1">
      <c r="A23" s="11">
        <v>19</v>
      </c>
      <c r="B23" s="22" t="s">
        <v>107</v>
      </c>
      <c r="C23" s="22" t="s">
        <v>108</v>
      </c>
      <c r="D23" s="22" t="s">
        <v>109</v>
      </c>
      <c r="E23" s="22" t="s">
        <v>110</v>
      </c>
      <c r="R23" s="4">
        <v>50</v>
      </c>
      <c r="AB23" s="4">
        <v>47</v>
      </c>
      <c r="AP23" s="3">
        <f t="shared" si="0"/>
        <v>97</v>
      </c>
      <c r="AQ23" s="4">
        <f t="shared" si="1"/>
        <v>2</v>
      </c>
      <c r="AR23" s="4">
        <f t="shared" si="2"/>
        <v>97</v>
      </c>
      <c r="AS23" s="4">
        <f t="shared" si="3"/>
        <v>0</v>
      </c>
      <c r="AT23" s="3">
        <f t="shared" si="4"/>
        <v>97</v>
      </c>
      <c r="AU23" s="4" t="str">
        <f t="shared" si="5"/>
        <v>Hendriks</v>
      </c>
      <c r="AV23" s="4">
        <f>A23</f>
        <v>19</v>
      </c>
    </row>
    <row r="24" spans="1:46" ht="15.75" customHeight="1">
      <c r="A24" s="11">
        <v>20</v>
      </c>
      <c r="B24" s="11" t="s">
        <v>118</v>
      </c>
      <c r="C24" s="11" t="s">
        <v>119</v>
      </c>
      <c r="D24" s="11">
        <v>1956</v>
      </c>
      <c r="E24" s="11" t="s">
        <v>120</v>
      </c>
      <c r="AB24" s="4">
        <v>46</v>
      </c>
      <c r="AF24" s="4">
        <v>50</v>
      </c>
      <c r="AP24" s="3">
        <f t="shared" si="0"/>
        <v>96</v>
      </c>
      <c r="AQ24" s="4">
        <f t="shared" si="1"/>
        <v>2</v>
      </c>
      <c r="AR24" s="4">
        <f t="shared" si="2"/>
        <v>96</v>
      </c>
      <c r="AS24" s="4">
        <f t="shared" si="3"/>
        <v>0</v>
      </c>
      <c r="AT24" s="3">
        <f t="shared" si="4"/>
        <v>96</v>
      </c>
    </row>
    <row r="25" spans="1:48" ht="15.75" customHeight="1">
      <c r="A25" s="11">
        <v>21</v>
      </c>
      <c r="B25" s="25" t="s">
        <v>99</v>
      </c>
      <c r="C25" s="25" t="s">
        <v>100</v>
      </c>
      <c r="D25" s="25">
        <v>1958</v>
      </c>
      <c r="E25" s="25" t="s">
        <v>101</v>
      </c>
      <c r="N25" s="4">
        <v>47</v>
      </c>
      <c r="R25" s="4">
        <v>47</v>
      </c>
      <c r="AP25" s="3">
        <f t="shared" si="0"/>
        <v>94</v>
      </c>
      <c r="AQ25" s="4">
        <f t="shared" si="1"/>
        <v>2</v>
      </c>
      <c r="AR25" s="4">
        <f t="shared" si="2"/>
        <v>94</v>
      </c>
      <c r="AS25" s="4">
        <f t="shared" si="3"/>
        <v>0</v>
      </c>
      <c r="AT25" s="3">
        <f t="shared" si="4"/>
        <v>94</v>
      </c>
      <c r="AU25" s="4" t="str">
        <f aca="true" t="shared" si="6" ref="AU25:AU31">B25</f>
        <v>Kleutgens</v>
      </c>
      <c r="AV25" s="4">
        <f>A25</f>
        <v>21</v>
      </c>
    </row>
    <row r="26" spans="1:48" ht="15.75" customHeight="1">
      <c r="A26" s="11">
        <v>22</v>
      </c>
      <c r="B26" s="13" t="s">
        <v>87</v>
      </c>
      <c r="C26" s="13" t="s">
        <v>82</v>
      </c>
      <c r="D26" s="13">
        <v>1957</v>
      </c>
      <c r="E26" s="13" t="s">
        <v>86</v>
      </c>
      <c r="H26" s="14">
        <v>43</v>
      </c>
      <c r="M26" s="4">
        <v>49</v>
      </c>
      <c r="AP26" s="3">
        <f t="shared" si="0"/>
        <v>92</v>
      </c>
      <c r="AQ26" s="4">
        <f t="shared" si="1"/>
        <v>2</v>
      </c>
      <c r="AR26" s="4">
        <f t="shared" si="2"/>
        <v>92</v>
      </c>
      <c r="AS26" s="4">
        <f t="shared" si="3"/>
        <v>0</v>
      </c>
      <c r="AT26" s="3">
        <f t="shared" si="4"/>
        <v>92</v>
      </c>
      <c r="AU26" s="4" t="str">
        <f t="shared" si="6"/>
        <v>Wertz</v>
      </c>
      <c r="AV26" s="4">
        <f>A26</f>
        <v>22</v>
      </c>
    </row>
    <row r="27" spans="1:47" ht="15.75" customHeight="1">
      <c r="A27" s="11">
        <v>23</v>
      </c>
      <c r="B27" s="13" t="s">
        <v>85</v>
      </c>
      <c r="C27" s="13" t="s">
        <v>76</v>
      </c>
      <c r="D27" s="13">
        <v>1958</v>
      </c>
      <c r="E27" s="13" t="s">
        <v>84</v>
      </c>
      <c r="G27" s="8"/>
      <c r="H27" s="14">
        <v>45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>
        <v>46</v>
      </c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3">
        <f t="shared" si="0"/>
        <v>91</v>
      </c>
      <c r="AQ27" s="4">
        <f t="shared" si="1"/>
        <v>2</v>
      </c>
      <c r="AR27" s="4">
        <f t="shared" si="2"/>
        <v>91</v>
      </c>
      <c r="AS27" s="4">
        <f t="shared" si="3"/>
        <v>0</v>
      </c>
      <c r="AT27" s="3">
        <f t="shared" si="4"/>
        <v>91</v>
      </c>
      <c r="AU27" s="3" t="str">
        <f t="shared" si="6"/>
        <v>Middelhof</v>
      </c>
    </row>
    <row r="28" spans="1:48" s="4" customFormat="1" ht="15.75" customHeight="1">
      <c r="A28" s="11">
        <v>24</v>
      </c>
      <c r="B28" s="18" t="s">
        <v>44</v>
      </c>
      <c r="C28" s="18" t="s">
        <v>49</v>
      </c>
      <c r="D28" s="19">
        <v>1956</v>
      </c>
      <c r="E28" s="18" t="s">
        <v>50</v>
      </c>
      <c r="F28" s="4">
        <v>47</v>
      </c>
      <c r="G28" s="8"/>
      <c r="H28" s="8"/>
      <c r="I28" s="8"/>
      <c r="J28" s="8"/>
      <c r="K28" s="8"/>
      <c r="L28" s="8"/>
      <c r="M28" s="8"/>
      <c r="N28" s="8">
        <v>43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3">
        <f t="shared" si="0"/>
        <v>90</v>
      </c>
      <c r="AQ28" s="4">
        <f t="shared" si="1"/>
        <v>2</v>
      </c>
      <c r="AR28" s="4">
        <f t="shared" si="2"/>
        <v>90</v>
      </c>
      <c r="AS28" s="4">
        <f t="shared" si="3"/>
        <v>0</v>
      </c>
      <c r="AT28" s="3">
        <f t="shared" si="4"/>
        <v>90</v>
      </c>
      <c r="AU28" s="3" t="str">
        <f t="shared" si="6"/>
        <v>Monschau</v>
      </c>
      <c r="AV28" s="7"/>
    </row>
    <row r="29" spans="1:47" ht="15.75" customHeight="1">
      <c r="A29" s="11">
        <v>25</v>
      </c>
      <c r="B29" s="13" t="s">
        <v>73</v>
      </c>
      <c r="C29" s="13" t="s">
        <v>74</v>
      </c>
      <c r="D29" s="13">
        <v>1957</v>
      </c>
      <c r="E29" s="13" t="s">
        <v>42</v>
      </c>
      <c r="G29" s="8"/>
      <c r="H29" s="8">
        <v>46</v>
      </c>
      <c r="I29" s="8"/>
      <c r="J29" s="8"/>
      <c r="K29" s="8"/>
      <c r="L29" s="8"/>
      <c r="M29" s="8"/>
      <c r="N29" s="8">
        <v>44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3">
        <f t="shared" si="0"/>
        <v>90</v>
      </c>
      <c r="AQ29" s="4">
        <f t="shared" si="1"/>
        <v>2</v>
      </c>
      <c r="AR29" s="4">
        <f t="shared" si="2"/>
        <v>90</v>
      </c>
      <c r="AS29" s="4">
        <f t="shared" si="3"/>
        <v>0</v>
      </c>
      <c r="AT29" s="3">
        <f t="shared" si="4"/>
        <v>90</v>
      </c>
      <c r="AU29" s="3" t="str">
        <f t="shared" si="6"/>
        <v>Radmacher</v>
      </c>
    </row>
    <row r="30" spans="1:47" ht="15.75" customHeight="1">
      <c r="A30" s="11">
        <v>26</v>
      </c>
      <c r="B30" s="13" t="s">
        <v>70</v>
      </c>
      <c r="C30" s="13" t="s">
        <v>71</v>
      </c>
      <c r="D30" s="13">
        <v>1955</v>
      </c>
      <c r="E30" s="13" t="s">
        <v>72</v>
      </c>
      <c r="G30" s="8"/>
      <c r="H30" s="8">
        <v>47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>
        <v>41</v>
      </c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3">
        <f t="shared" si="0"/>
        <v>88</v>
      </c>
      <c r="AQ30" s="4">
        <f t="shared" si="1"/>
        <v>2</v>
      </c>
      <c r="AR30" s="4">
        <f t="shared" si="2"/>
        <v>88</v>
      </c>
      <c r="AS30" s="4">
        <f t="shared" si="3"/>
        <v>0</v>
      </c>
      <c r="AT30" s="3">
        <f t="shared" si="4"/>
        <v>88</v>
      </c>
      <c r="AU30" s="3" t="str">
        <f t="shared" si="6"/>
        <v>Müllejans</v>
      </c>
    </row>
    <row r="31" spans="1:48" ht="15.75" customHeight="1">
      <c r="A31" s="11">
        <v>27</v>
      </c>
      <c r="B31" s="13" t="s">
        <v>75</v>
      </c>
      <c r="C31" s="13" t="s">
        <v>76</v>
      </c>
      <c r="D31" s="13">
        <v>1954</v>
      </c>
      <c r="E31" s="13" t="s">
        <v>72</v>
      </c>
      <c r="G31" s="8"/>
      <c r="H31" s="8">
        <v>45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>
        <v>43</v>
      </c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9"/>
      <c r="AP31" s="3">
        <f t="shared" si="0"/>
        <v>88</v>
      </c>
      <c r="AQ31" s="4">
        <f t="shared" si="1"/>
        <v>2</v>
      </c>
      <c r="AR31" s="4">
        <f t="shared" si="2"/>
        <v>88</v>
      </c>
      <c r="AS31" s="4">
        <f t="shared" si="3"/>
        <v>0</v>
      </c>
      <c r="AT31" s="3">
        <f t="shared" si="4"/>
        <v>88</v>
      </c>
      <c r="AU31" s="4" t="str">
        <f t="shared" si="6"/>
        <v>Paffrath</v>
      </c>
      <c r="AV31" s="4">
        <f>A31</f>
        <v>27</v>
      </c>
    </row>
  </sheetData>
  <printOptions/>
  <pageMargins left="0.17" right="0.4724409448818898" top="0.2755905511811024" bottom="0.1968503937007874" header="0.2362204724409449" footer="0.1574803149606299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Boltersdorf, Paul</dc:creator>
  <cp:keywords/>
  <dc:description/>
  <cp:lastModifiedBy>nordic-walking rhur eifel</cp:lastModifiedBy>
  <cp:lastPrinted>2008-08-02T14:33:38Z</cp:lastPrinted>
  <dcterms:created xsi:type="dcterms:W3CDTF">2005-08-12T14:48:04Z</dcterms:created>
  <dcterms:modified xsi:type="dcterms:W3CDTF">2008-12-09T18:00:46Z</dcterms:modified>
  <cp:category/>
  <cp:version/>
  <cp:contentType/>
  <cp:contentStatus/>
</cp:coreProperties>
</file>