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M60 (2010)" sheetId="1" r:id="rId1"/>
  </sheets>
  <definedNames>
    <definedName name="_xlnm._FilterDatabase" localSheetId="0" hidden="1">'M60 (2010)'!$A$2:$AX$2</definedName>
    <definedName name="_xlnm.Print_Titles" localSheetId="0">'M60 (2010)'!$2:$2</definedName>
  </definedNames>
  <calcPr fullCalcOnLoad="1"/>
</workbook>
</file>

<file path=xl/sharedStrings.xml><?xml version="1.0" encoding="utf-8"?>
<sst xmlns="http://schemas.openxmlformats.org/spreadsheetml/2006/main" count="135" uniqueCount="129">
  <si>
    <t>Senioren M 60: 60 bis 64 Jahre alt  (Jg. 1946 bis 1950)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</si>
  <si>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</si>
  <si>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</si>
  <si>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</si>
  <si>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</si>
  <si>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</si>
  <si>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</si>
  <si>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</si>
  <si>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</si>
  <si>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</si>
  <si>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</si>
  <si>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</si>
  <si>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</si>
  <si>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</si>
  <si>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</si>
  <si>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</si>
  <si>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</si>
  <si>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</si>
  <si>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</si>
  <si>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</si>
  <si>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</si>
  <si>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</si>
  <si>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</si>
  <si>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</si>
  <si>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</si>
  <si>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</si>
  <si>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</si>
  <si>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</si>
  <si>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</si>
  <si>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</si>
  <si>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</si>
  <si>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</si>
  <si>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</si>
  <si>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</si>
  <si>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</si>
  <si>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</si>
  <si>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</si>
  <si>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</si>
  <si>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</si>
  <si>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</si>
  <si>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</si>
  <si>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</si>
  <si>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</si>
  <si>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</si>
  <si>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</si>
  <si>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</si>
  <si>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</si>
  <si>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</si>
  <si>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</si>
  <si>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</si>
  <si>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Müllejans</t>
  </si>
  <si>
    <t>Manfred</t>
  </si>
  <si>
    <t>Boursie</t>
  </si>
  <si>
    <t>Joseph</t>
  </si>
  <si>
    <t>ERT Kelmis [BEL]</t>
  </si>
  <si>
    <t>Sauren</t>
  </si>
  <si>
    <t>Dieter</t>
  </si>
  <si>
    <t>Hovener SV</t>
  </si>
  <si>
    <t>Bendlage</t>
  </si>
  <si>
    <t>Hans-Jakob</t>
  </si>
  <si>
    <t>TSV Kaldenkirchen</t>
  </si>
  <si>
    <t>Bündgens</t>
  </si>
  <si>
    <t>Valentin</t>
  </si>
  <si>
    <t>Alemannia Aachen</t>
  </si>
  <si>
    <t>Palmen</t>
  </si>
  <si>
    <t xml:space="preserve"> Wim</t>
  </si>
  <si>
    <t>VET Nederland</t>
  </si>
  <si>
    <t>Pfeifer</t>
  </si>
  <si>
    <t xml:space="preserve"> Jo</t>
  </si>
  <si>
    <t>STAP Brunssum/NL</t>
  </si>
  <si>
    <t xml:space="preserve"> Bernd</t>
  </si>
  <si>
    <t>VSV Grenzland Wegberg</t>
  </si>
  <si>
    <t>van Kampen</t>
  </si>
  <si>
    <t xml:space="preserve"> Heinz</t>
  </si>
  <si>
    <t>LT Alsdorf-Ost</t>
  </si>
  <si>
    <t xml:space="preserve"> Manfred</t>
  </si>
  <si>
    <t>Hensgens</t>
  </si>
  <si>
    <t>Schmidt</t>
  </si>
  <si>
    <t>Juckel</t>
  </si>
  <si>
    <t>SG Neukirchen-Hülchrath</t>
  </si>
  <si>
    <t>Schmitz</t>
  </si>
  <si>
    <t xml:space="preserve"> Hermann</t>
  </si>
  <si>
    <t>SG Germania Binsfeld</t>
  </si>
  <si>
    <t>Schieffer</t>
  </si>
  <si>
    <t xml:space="preserve"> Peter</t>
  </si>
  <si>
    <t>Bertram</t>
  </si>
  <si>
    <t xml:space="preserve"> Rolf</t>
  </si>
  <si>
    <t>Ormanns</t>
  </si>
  <si>
    <t xml:space="preserve"> Bernhard</t>
  </si>
  <si>
    <t>DJK Gillrath</t>
  </si>
  <si>
    <t>Peter</t>
  </si>
  <si>
    <t>Landgraaf</t>
  </si>
  <si>
    <t>Manders</t>
  </si>
  <si>
    <t>Jan</t>
  </si>
  <si>
    <t>Simon</t>
  </si>
  <si>
    <t>Friedhelm</t>
  </si>
  <si>
    <t>BAESWEILER LAUFTREFF</t>
  </si>
  <si>
    <t>Pörner</t>
  </si>
  <si>
    <t>LG STOLBERG</t>
  </si>
  <si>
    <t>Schewiola</t>
  </si>
  <si>
    <t>Hans</t>
  </si>
  <si>
    <t>ERFTLÄUFER</t>
  </si>
  <si>
    <t>KOLREP</t>
  </si>
  <si>
    <t>Edgar</t>
  </si>
  <si>
    <t>LC KALLTAL</t>
  </si>
  <si>
    <t>Hamacher</t>
  </si>
  <si>
    <t>Herbert</t>
  </si>
  <si>
    <t>DJK Armada EuchenWürselen</t>
  </si>
  <si>
    <t>STAP</t>
  </si>
  <si>
    <t>Stams</t>
  </si>
  <si>
    <t>Jac</t>
  </si>
  <si>
    <t>Baum</t>
  </si>
  <si>
    <t>Jürgen</t>
  </si>
  <si>
    <t>Fast</t>
  </si>
  <si>
    <t>Rolf</t>
  </si>
  <si>
    <t>TuRa Monschau</t>
  </si>
  <si>
    <t>Schwan</t>
  </si>
  <si>
    <t>DJK Elmar Kohlscheid</t>
  </si>
  <si>
    <t>MC Eschweiler</t>
  </si>
  <si>
    <t>Boursie, Joseph</t>
  </si>
  <si>
    <t>Hensgens,  Bernd</t>
  </si>
  <si>
    <t>Pörner, Manfred</t>
  </si>
  <si>
    <t>Schmitz,  Hermann</t>
  </si>
  <si>
    <t>Bertram,  Rolf</t>
  </si>
  <si>
    <t>Bündgens, Valentin</t>
  </si>
  <si>
    <t>van Kampen,  Heinz</t>
  </si>
  <si>
    <t>Juckel,  Bernd</t>
  </si>
  <si>
    <t>Pfeifer,  Jo</t>
  </si>
  <si>
    <t>Ormanns,  Bernhard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</si>
</sst>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Verdana"/>
      <family val="2"/>
    </font>
    <font>
      <sz val="10"/>
      <color indexed="18"/>
      <name val="Verdana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6" fillId="0" borderId="2" xfId="0" applyFont="1" applyFill="1" applyBorder="1" applyAlignment="1">
      <alignment vertical="center"/>
    </xf>
    <xf numFmtId="0" fontId="0" fillId="0" borderId="3" xfId="0" applyNumberFormat="1" applyBorder="1" applyAlignment="1" applyProtection="1">
      <alignment/>
      <protection locked="0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6" fillId="6" borderId="3" xfId="0" applyFont="1" applyFill="1" applyBorder="1" applyAlignment="1">
      <alignment wrapText="1"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8" fillId="0" borderId="3" xfId="20" applyFont="1" applyFill="1" applyBorder="1" applyAlignment="1">
      <alignment wrapText="1"/>
      <protection/>
    </xf>
    <xf numFmtId="0" fontId="8" fillId="0" borderId="3" xfId="19" applyFont="1" applyFill="1" applyBorder="1" applyAlignment="1">
      <alignment wrapText="1"/>
      <protection/>
    </xf>
    <xf numFmtId="0" fontId="0" fillId="0" borderId="3" xfId="0" applyBorder="1" applyAlignment="1" applyProtection="1">
      <alignment/>
      <protection locked="0"/>
    </xf>
    <xf numFmtId="0" fontId="8" fillId="0" borderId="3" xfId="20" applyFont="1" applyFill="1" applyBorder="1" applyAlignment="1">
      <alignment horizontal="right" wrapText="1"/>
      <protection/>
    </xf>
    <xf numFmtId="0" fontId="8" fillId="0" borderId="3" xfId="19" applyFont="1" applyFill="1" applyBorder="1" applyAlignment="1">
      <alignment horizontal="right" wrapText="1"/>
      <protection/>
    </xf>
    <xf numFmtId="0" fontId="10" fillId="6" borderId="3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wrapText="1"/>
    </xf>
    <xf numFmtId="1" fontId="0" fillId="0" borderId="3" xfId="0" applyNumberFormat="1" applyBorder="1" applyAlignment="1">
      <alignment/>
    </xf>
    <xf numFmtId="0" fontId="11" fillId="0" borderId="3" xfId="0" applyFont="1" applyFill="1" applyBorder="1" applyAlignment="1">
      <alignment wrapText="1"/>
    </xf>
    <xf numFmtId="0" fontId="4" fillId="0" borderId="3" xfId="0" applyNumberFormat="1" applyFont="1" applyBorder="1" applyAlignment="1" applyProtection="1">
      <alignment/>
      <protection locked="0"/>
    </xf>
    <xf numFmtId="0" fontId="12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 textRotation="180"/>
    </xf>
    <xf numFmtId="0" fontId="5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Border="1" applyAlignment="1" applyProtection="1">
      <alignment/>
      <protection locked="0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58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28"/>
  <sheetViews>
    <sheetView showGridLines="0" tabSelected="1" workbookViewId="0" topLeftCell="A1">
      <pane ySplit="2" topLeftCell="BM9" activePane="bottomLeft" state="frozen"/>
      <selection pane="topLeft" activeCell="A2" sqref="A2"/>
      <selection pane="bottomLeft" activeCell="A14" sqref="A14:IV16"/>
    </sheetView>
  </sheetViews>
  <sheetFormatPr defaultColWidth="11.421875" defaultRowHeight="12.75"/>
  <cols>
    <col min="1" max="1" width="3.57421875" style="16" bestFit="1" customWidth="1"/>
    <col min="2" max="2" width="12.140625" style="17" customWidth="1"/>
    <col min="3" max="3" width="8.7109375" style="17" customWidth="1"/>
    <col min="4" max="4" width="4.421875" style="17" bestFit="1" customWidth="1"/>
    <col min="5" max="5" width="6.7109375" style="17" customWidth="1"/>
    <col min="6" max="28" width="1.7109375" style="17" customWidth="1"/>
    <col min="29" max="36" width="2.7109375" style="17" customWidth="1"/>
    <col min="37" max="43" width="3.00390625" style="17" bestFit="1" customWidth="1"/>
    <col min="44" max="44" width="4.7109375" style="18" customWidth="1"/>
    <col min="45" max="45" width="3.421875" style="18" customWidth="1"/>
    <col min="46" max="48" width="4.7109375" style="18" customWidth="1"/>
    <col min="49" max="49" width="20.421875" style="17" customWidth="1"/>
    <col min="50" max="50" width="4.57421875" style="17" customWidth="1"/>
    <col min="51" max="16384" width="11.421875" style="17" customWidth="1"/>
  </cols>
  <sheetData>
    <row r="1" spans="1:48" s="2" customFormat="1" ht="14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1"/>
      <c r="AS1" s="1"/>
      <c r="AT1" s="1"/>
      <c r="AU1" s="1"/>
      <c r="AV1" s="1"/>
    </row>
    <row r="2" spans="1:50" s="10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34" t="s">
        <v>48</v>
      </c>
      <c r="AW2" s="8" t="s">
        <v>49</v>
      </c>
      <c r="AX2" s="9" t="s">
        <v>1</v>
      </c>
    </row>
    <row r="3" spans="1:50" s="10" customFormat="1" ht="15.75" customHeight="1">
      <c r="A3" s="11">
        <v>1</v>
      </c>
      <c r="B3" s="31" t="s">
        <v>50</v>
      </c>
      <c r="C3" s="31" t="s">
        <v>51</v>
      </c>
      <c r="D3" s="31">
        <v>1949</v>
      </c>
      <c r="E3" s="31" t="s">
        <v>118</v>
      </c>
      <c r="F3" s="13">
        <v>50</v>
      </c>
      <c r="G3" s="14"/>
      <c r="H3" s="14">
        <v>50</v>
      </c>
      <c r="I3" s="14">
        <v>50</v>
      </c>
      <c r="J3" s="14"/>
      <c r="K3" s="14"/>
      <c r="L3" s="14"/>
      <c r="M3" s="13">
        <v>50</v>
      </c>
      <c r="N3" s="14"/>
      <c r="O3" s="14">
        <v>50</v>
      </c>
      <c r="P3" s="14">
        <v>50</v>
      </c>
      <c r="Q3" s="13">
        <v>49</v>
      </c>
      <c r="R3" s="14">
        <v>50</v>
      </c>
      <c r="S3" s="14">
        <v>50</v>
      </c>
      <c r="T3" s="14">
        <v>50</v>
      </c>
      <c r="U3" s="14"/>
      <c r="V3" s="14">
        <v>50</v>
      </c>
      <c r="W3" s="14"/>
      <c r="X3" s="14"/>
      <c r="Y3" s="14"/>
      <c r="Z3" s="14">
        <v>50</v>
      </c>
      <c r="AA3" s="14"/>
      <c r="AB3" s="14"/>
      <c r="AC3" s="14">
        <v>50</v>
      </c>
      <c r="AD3" s="14">
        <v>49</v>
      </c>
      <c r="AE3" s="14">
        <v>50</v>
      </c>
      <c r="AF3" s="14"/>
      <c r="AG3" s="14"/>
      <c r="AH3" s="14">
        <v>50</v>
      </c>
      <c r="AI3" s="14"/>
      <c r="AJ3" s="14"/>
      <c r="AK3" s="14"/>
      <c r="AL3" s="14">
        <v>50</v>
      </c>
      <c r="AM3" s="14">
        <v>50</v>
      </c>
      <c r="AN3" s="14">
        <v>50</v>
      </c>
      <c r="AO3" s="14">
        <v>50</v>
      </c>
      <c r="AP3" s="14">
        <v>50</v>
      </c>
      <c r="AQ3" s="14"/>
      <c r="AR3" s="15">
        <f aca="true" t="shared" si="0" ref="AR3:AR28">SUM(F3:AQ3)</f>
        <v>1048</v>
      </c>
      <c r="AS3" s="15">
        <f aca="true" t="shared" si="1" ref="AS3:AS28">COUNT(F3:AQ3)</f>
        <v>21</v>
      </c>
      <c r="AT3" s="15">
        <f aca="true" t="shared" si="2" ref="AT3:AT28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750</v>
      </c>
      <c r="AU3" s="15">
        <f aca="true" t="shared" si="3" ref="AU3:AU28">IF(COUNT(F3:AQ3)&lt;22,IF(COUNT(F3:AQ3)&gt;14,(COUNT(F3:AQ3)-15),0)*20,120)</f>
        <v>120</v>
      </c>
      <c r="AV3" s="35">
        <f aca="true" t="shared" si="4" ref="AV3:AV28">AT3+AU3</f>
        <v>870</v>
      </c>
      <c r="AW3" s="14" t="str">
        <f>B3&amp;", "&amp;C3</f>
        <v>Müllejans, Manfred</v>
      </c>
      <c r="AX3" s="14">
        <f>A3</f>
        <v>1</v>
      </c>
    </row>
    <row r="4" spans="1:50" s="10" customFormat="1" ht="15.75" customHeight="1">
      <c r="A4" s="11">
        <v>2</v>
      </c>
      <c r="B4" s="39" t="s">
        <v>76</v>
      </c>
      <c r="C4" s="40" t="s">
        <v>70</v>
      </c>
      <c r="D4" s="41">
        <v>1950</v>
      </c>
      <c r="E4" s="39" t="s">
        <v>74</v>
      </c>
      <c r="F4" s="17"/>
      <c r="G4" s="17"/>
      <c r="H4" s="17">
        <v>48</v>
      </c>
      <c r="I4" s="17">
        <v>49</v>
      </c>
      <c r="J4" s="17">
        <v>50</v>
      </c>
      <c r="K4" s="17">
        <v>49</v>
      </c>
      <c r="L4" s="17"/>
      <c r="M4" s="17">
        <v>49</v>
      </c>
      <c r="N4" s="17">
        <v>50</v>
      </c>
      <c r="O4" s="17">
        <v>49</v>
      </c>
      <c r="P4" s="17">
        <v>48</v>
      </c>
      <c r="Q4" s="17">
        <v>48</v>
      </c>
      <c r="R4" s="17">
        <v>49</v>
      </c>
      <c r="S4" s="17">
        <v>50</v>
      </c>
      <c r="T4" s="17"/>
      <c r="U4" s="17">
        <v>50</v>
      </c>
      <c r="V4" s="17">
        <v>49</v>
      </c>
      <c r="W4" s="17">
        <v>48</v>
      </c>
      <c r="X4" s="17"/>
      <c r="Y4" s="17"/>
      <c r="Z4" s="17">
        <v>49</v>
      </c>
      <c r="AA4" s="17">
        <v>50</v>
      </c>
      <c r="AB4" s="17"/>
      <c r="AC4" s="17">
        <v>49</v>
      </c>
      <c r="AD4" s="17">
        <v>46</v>
      </c>
      <c r="AE4" s="17"/>
      <c r="AF4" s="17"/>
      <c r="AG4" s="18">
        <v>46</v>
      </c>
      <c r="AH4" s="17"/>
      <c r="AI4" s="17">
        <v>49</v>
      </c>
      <c r="AJ4" s="17">
        <v>49</v>
      </c>
      <c r="AK4" s="17">
        <v>49</v>
      </c>
      <c r="AL4" s="17">
        <v>48</v>
      </c>
      <c r="AM4" s="17">
        <v>49</v>
      </c>
      <c r="AN4" s="18">
        <v>50</v>
      </c>
      <c r="AO4" s="17">
        <v>49</v>
      </c>
      <c r="AP4" s="17">
        <v>47</v>
      </c>
      <c r="AQ4" s="17"/>
      <c r="AR4" s="15">
        <f t="shared" si="0"/>
        <v>1316</v>
      </c>
      <c r="AS4" s="15">
        <f t="shared" si="1"/>
        <v>27</v>
      </c>
      <c r="AT4" s="15">
        <f>IF(COUNT(F4:AQ4)&gt;0,LARGE(F4:AQ4,1),0)+IF(COUNT(F4:AQ4)&gt;1,LARGE(F4:AQ4,2),0)+IF(COUNT(F4:AQ4)&gt;2,LARGE(F4:AQ4,3),0)+IF(COUNT(F4:AQ4)&gt;3,LARGE(F4:AQ4,4),0)+IF(COUNT(F4:AQ4)&gt;4,LARGE(F4:AQ4,5),0)+IF(COUNT(F4:AQ4)&gt;5,LARGE(F4:AQ4,6),0)+IF(COUNT(F4:AQ4)&gt;6,LARGE(F4:AQ4,7),0)+IF(COUNT(F4:AQ4)&gt;7,LARGE(F4:AQ4,8),0)+IF(COUNT(F4:AQ4)&gt;8,LARGE(F4:AQ4,9),0)+IF(COUNT(F4:AQ4)&gt;9,LARGE(F4:AQ4,10),0)+IF(COUNT(F4:AQ4)&gt;10,LARGE(F4:AQ4,11),0)+IF(COUNT(F4:AQ4)&gt;11,LARGE(F4:AQ4,12),0)+IF(COUNT(F4:AQ4)&gt;12,LARGE(F4:AQ4,13),0)+IF(COUNT(F4:AQ4)&gt;13,LARGE(F4:AQ4,14),0)+IF(COUNT(F4:AQ4)&gt;14,LARGE(F4:AQ4,15),0)</f>
        <v>741</v>
      </c>
      <c r="AU4" s="15">
        <f t="shared" si="3"/>
        <v>120</v>
      </c>
      <c r="AV4" s="35">
        <f t="shared" si="4"/>
        <v>861</v>
      </c>
      <c r="AW4" s="14" t="s">
        <v>120</v>
      </c>
      <c r="AX4" s="14">
        <v>3</v>
      </c>
    </row>
    <row r="5" spans="1:50" s="10" customFormat="1" ht="15.75" customHeight="1">
      <c r="A5" s="11">
        <v>3</v>
      </c>
      <c r="B5" s="39" t="s">
        <v>67</v>
      </c>
      <c r="C5" s="40" t="s">
        <v>68</v>
      </c>
      <c r="D5" s="41">
        <v>1947</v>
      </c>
      <c r="E5" s="39" t="s">
        <v>69</v>
      </c>
      <c r="F5" s="17"/>
      <c r="G5" s="17">
        <v>48</v>
      </c>
      <c r="H5" s="17">
        <v>47</v>
      </c>
      <c r="I5" s="17">
        <v>48</v>
      </c>
      <c r="J5" s="17">
        <v>49</v>
      </c>
      <c r="K5" s="17">
        <v>50</v>
      </c>
      <c r="L5" s="17">
        <v>50</v>
      </c>
      <c r="M5" s="17">
        <v>49</v>
      </c>
      <c r="N5" s="17">
        <v>49</v>
      </c>
      <c r="O5" s="17">
        <v>48</v>
      </c>
      <c r="P5" s="17">
        <v>49</v>
      </c>
      <c r="Q5" s="17">
        <v>50</v>
      </c>
      <c r="R5" s="17">
        <v>46</v>
      </c>
      <c r="S5" s="17">
        <v>49</v>
      </c>
      <c r="T5" s="17"/>
      <c r="U5" s="17"/>
      <c r="V5" s="17">
        <v>48</v>
      </c>
      <c r="W5" s="17">
        <v>49</v>
      </c>
      <c r="X5" s="17">
        <v>47</v>
      </c>
      <c r="Y5" s="17">
        <v>50</v>
      </c>
      <c r="Z5" s="17">
        <v>50</v>
      </c>
      <c r="AA5" s="17"/>
      <c r="AB5" s="17"/>
      <c r="AC5" s="17">
        <v>48</v>
      </c>
      <c r="AD5" s="17"/>
      <c r="AE5" s="17"/>
      <c r="AF5" s="17"/>
      <c r="AG5" s="17">
        <v>50</v>
      </c>
      <c r="AH5" s="18">
        <v>49</v>
      </c>
      <c r="AI5" s="17">
        <v>47</v>
      </c>
      <c r="AJ5" s="17"/>
      <c r="AK5" s="17">
        <v>48</v>
      </c>
      <c r="AL5" s="17"/>
      <c r="AM5" s="17">
        <v>48</v>
      </c>
      <c r="AN5" s="18">
        <v>49</v>
      </c>
      <c r="AO5" s="17"/>
      <c r="AP5" s="17"/>
      <c r="AQ5" s="17"/>
      <c r="AR5" s="15">
        <f t="shared" si="0"/>
        <v>1215</v>
      </c>
      <c r="AS5" s="15">
        <f t="shared" si="1"/>
        <v>25</v>
      </c>
      <c r="AT5" s="15">
        <f>IF(COUNT(F5:AQ5)&gt;0,LARGE(F5:AQ5,1),0)+IF(COUNT(F5:AQ5)&gt;1,LARGE(F5:AQ5,2),0)+IF(COUNT(F5:AQ5)&gt;2,LARGE(F5:AQ5,3),0)+IF(COUNT(F5:AQ5)&gt;3,LARGE(F5:AQ5,4),0)+IF(COUNT(F5:AQ5)&gt;4,LARGE(F5:AQ5,5),0)+IF(COUNT(F5:AQ5)&gt;5,LARGE(F5:AQ5,6),0)+IF(COUNT(F5:AQ5)&gt;6,LARGE(F5:AQ5,7),0)+IF(COUNT(F5:AQ5)&gt;7,LARGE(F5:AQ5,8),0)+IF(COUNT(F5:AQ5)&gt;8,LARGE(F5:AQ5,9),0)+IF(COUNT(F5:AQ5)&gt;9,LARGE(F5:AQ5,10),0)+IF(COUNT(F5:AQ5)&gt;10,LARGE(F5:AQ5,11),0)+IF(COUNT(F5:AQ5)&gt;11,LARGE(F5:AQ5,12),0)+IF(COUNT(F5:AQ5)&gt;12,LARGE(F5:AQ5,13),0)+IF(COUNT(F5:AQ5)&gt;13,LARGE(F5:AQ5,14),0)+IF(COUNT(F5:AQ5)&gt;14,LARGE(F5:AQ5,15),0)</f>
        <v>740</v>
      </c>
      <c r="AU5" s="15">
        <f t="shared" si="3"/>
        <v>120</v>
      </c>
      <c r="AV5" s="35">
        <f t="shared" si="4"/>
        <v>860</v>
      </c>
      <c r="AW5" s="17" t="s">
        <v>127</v>
      </c>
      <c r="AX5" s="17">
        <v>1</v>
      </c>
    </row>
    <row r="6" spans="1:50" s="10" customFormat="1" ht="15.75" customHeight="1">
      <c r="A6" s="11">
        <v>4</v>
      </c>
      <c r="B6" s="39" t="s">
        <v>61</v>
      </c>
      <c r="C6" s="40" t="s">
        <v>62</v>
      </c>
      <c r="D6" s="41">
        <v>1947</v>
      </c>
      <c r="E6" s="39" t="s">
        <v>63</v>
      </c>
      <c r="F6" s="17">
        <v>49</v>
      </c>
      <c r="G6" s="17">
        <v>47</v>
      </c>
      <c r="H6" s="17">
        <v>45</v>
      </c>
      <c r="I6" s="17">
        <v>48</v>
      </c>
      <c r="J6" s="17">
        <v>32</v>
      </c>
      <c r="K6" s="17">
        <v>45</v>
      </c>
      <c r="L6" s="17"/>
      <c r="M6" s="17">
        <v>46</v>
      </c>
      <c r="N6" s="17">
        <v>45</v>
      </c>
      <c r="O6" s="17">
        <v>44</v>
      </c>
      <c r="P6" s="17">
        <v>44</v>
      </c>
      <c r="Q6" s="17">
        <v>42</v>
      </c>
      <c r="R6" s="17">
        <v>41</v>
      </c>
      <c r="S6" s="17">
        <v>46</v>
      </c>
      <c r="T6" s="17">
        <v>44</v>
      </c>
      <c r="U6" s="17">
        <v>47</v>
      </c>
      <c r="V6" s="17">
        <v>42</v>
      </c>
      <c r="W6" s="17">
        <v>47</v>
      </c>
      <c r="X6" s="17">
        <v>47</v>
      </c>
      <c r="Y6" s="17">
        <v>49</v>
      </c>
      <c r="Z6" s="17">
        <v>48</v>
      </c>
      <c r="AA6" s="17">
        <v>44</v>
      </c>
      <c r="AB6" s="17"/>
      <c r="AC6" s="17">
        <v>40</v>
      </c>
      <c r="AD6" s="17">
        <v>42</v>
      </c>
      <c r="AE6" s="17">
        <v>34</v>
      </c>
      <c r="AF6" s="17">
        <v>39</v>
      </c>
      <c r="AG6" s="17">
        <v>48</v>
      </c>
      <c r="AH6" s="17">
        <v>45</v>
      </c>
      <c r="AI6" s="17">
        <v>41</v>
      </c>
      <c r="AJ6" s="17">
        <v>44</v>
      </c>
      <c r="AK6" s="17">
        <v>41</v>
      </c>
      <c r="AL6" s="17">
        <v>44</v>
      </c>
      <c r="AM6" s="17">
        <v>45</v>
      </c>
      <c r="AN6" s="17">
        <v>45</v>
      </c>
      <c r="AO6" s="17">
        <v>45</v>
      </c>
      <c r="AP6" s="17">
        <v>39</v>
      </c>
      <c r="AQ6" s="17"/>
      <c r="AR6" s="15">
        <f>SUM(F6:AQ6)</f>
        <v>1534</v>
      </c>
      <c r="AS6" s="15">
        <f t="shared" si="1"/>
        <v>35</v>
      </c>
      <c r="AT6" s="15">
        <f>IF(COUNT(F6:AQ6)&gt;0,LARGE(F6:AQ6,1),0)+IF(COUNT(F6:AQ6)&gt;1,LARGE(F6:AQ6,2),0)+IF(COUNT(F6:AQ6)&gt;2,LARGE(F6:AQ6,3),0)+IF(COUNT(F6:AQ6)&gt;3,LARGE(F6:AQ6,4),0)+IF(COUNT(F6:AQ6)&gt;4,LARGE(F6:AQ6,5),0)+IF(COUNT(F6:AQ6)&gt;5,LARGE(F6:AQ6,6),0)+IF(COUNT(F6:AQ6)&gt;6,LARGE(F6:AQ6,7),0)+IF(COUNT(F6:AQ6)&gt;7,LARGE(F6:AQ6,8),0)+IF(COUNT(F6:AQ6)&gt;8,LARGE(F6:AQ6,9),0)+IF(COUNT(F6:AQ6)&gt;9,LARGE(F6:AQ6,10),0)+IF(COUNT(F6:AQ6)&gt;10,LARGE(F6:AQ6,11),0)+IF(COUNT(F6:AQ6)&gt;11,LARGE(F6:AQ6,12),0)+IF(COUNT(F6:AQ6)&gt;12,LARGE(F6:AQ6,13),0)+IF(COUNT(F6:AQ6)&gt;13,LARGE(F6:AQ6,14),0)+IF(COUNT(F6:AQ6)&gt;14,LARGE(F6:AQ6,15),0)</f>
        <v>702</v>
      </c>
      <c r="AU6" s="15">
        <f t="shared" si="3"/>
        <v>120</v>
      </c>
      <c r="AV6" s="35">
        <f t="shared" si="4"/>
        <v>822</v>
      </c>
      <c r="AW6" s="14" t="s">
        <v>124</v>
      </c>
      <c r="AX6" s="14">
        <v>2</v>
      </c>
    </row>
    <row r="7" spans="1:50" s="10" customFormat="1" ht="15.75" customHeight="1">
      <c r="A7" s="11">
        <v>5</v>
      </c>
      <c r="B7" s="39" t="s">
        <v>72</v>
      </c>
      <c r="C7" s="40" t="s">
        <v>73</v>
      </c>
      <c r="D7" s="41">
        <v>1950</v>
      </c>
      <c r="E7" s="39" t="s">
        <v>74</v>
      </c>
      <c r="F7" s="17"/>
      <c r="G7" s="17">
        <v>44</v>
      </c>
      <c r="H7" s="17">
        <v>43</v>
      </c>
      <c r="I7" s="17">
        <v>47</v>
      </c>
      <c r="J7" s="17"/>
      <c r="K7" s="17">
        <v>46</v>
      </c>
      <c r="L7" s="17"/>
      <c r="M7" s="17">
        <v>47</v>
      </c>
      <c r="N7" s="17">
        <v>46</v>
      </c>
      <c r="O7" s="17">
        <v>43</v>
      </c>
      <c r="P7" s="17">
        <v>43</v>
      </c>
      <c r="Q7" s="17"/>
      <c r="R7" s="17">
        <v>42</v>
      </c>
      <c r="S7" s="17">
        <v>45</v>
      </c>
      <c r="T7" s="17"/>
      <c r="U7" s="17">
        <v>46</v>
      </c>
      <c r="V7" s="17">
        <v>41</v>
      </c>
      <c r="W7" s="17">
        <v>39</v>
      </c>
      <c r="X7" s="17">
        <v>45</v>
      </c>
      <c r="Y7" s="17">
        <v>48</v>
      </c>
      <c r="Z7" s="17">
        <v>47</v>
      </c>
      <c r="AA7" s="17">
        <v>43</v>
      </c>
      <c r="AB7" s="17"/>
      <c r="AC7" s="17">
        <v>39</v>
      </c>
      <c r="AD7" s="17">
        <v>39</v>
      </c>
      <c r="AE7" s="17">
        <v>37</v>
      </c>
      <c r="AF7" s="17">
        <v>40</v>
      </c>
      <c r="AG7" s="17"/>
      <c r="AH7" s="18">
        <v>43</v>
      </c>
      <c r="AI7" s="17">
        <v>43</v>
      </c>
      <c r="AJ7" s="17">
        <v>43</v>
      </c>
      <c r="AK7" s="17">
        <v>42</v>
      </c>
      <c r="AL7" s="17">
        <v>43</v>
      </c>
      <c r="AM7" s="17">
        <v>46</v>
      </c>
      <c r="AN7" s="17">
        <v>44</v>
      </c>
      <c r="AO7" s="18">
        <v>27</v>
      </c>
      <c r="AP7" s="17">
        <v>40</v>
      </c>
      <c r="AQ7" s="17"/>
      <c r="AR7" s="15">
        <f t="shared" si="0"/>
        <v>1281</v>
      </c>
      <c r="AS7" s="15">
        <f t="shared" si="1"/>
        <v>30</v>
      </c>
      <c r="AT7" s="15">
        <f t="shared" si="2"/>
        <v>680</v>
      </c>
      <c r="AU7" s="15">
        <f t="shared" si="3"/>
        <v>120</v>
      </c>
      <c r="AV7" s="35">
        <f t="shared" si="4"/>
        <v>800</v>
      </c>
      <c r="AW7" s="14" t="s">
        <v>125</v>
      </c>
      <c r="AX7" s="17">
        <v>4</v>
      </c>
    </row>
    <row r="8" spans="1:50" s="10" customFormat="1" ht="15.75" customHeight="1">
      <c r="A8" s="11">
        <v>6</v>
      </c>
      <c r="B8" s="31" t="s">
        <v>87</v>
      </c>
      <c r="C8" s="18" t="s">
        <v>88</v>
      </c>
      <c r="D8" s="31">
        <v>1949</v>
      </c>
      <c r="E8" s="31" t="s">
        <v>89</v>
      </c>
      <c r="F8" s="17"/>
      <c r="G8" s="17"/>
      <c r="H8" s="17"/>
      <c r="I8" s="17"/>
      <c r="J8" s="17"/>
      <c r="K8" s="17"/>
      <c r="L8" s="17">
        <v>47</v>
      </c>
      <c r="M8" s="17"/>
      <c r="N8" s="17">
        <v>47</v>
      </c>
      <c r="O8" s="17">
        <v>45</v>
      </c>
      <c r="P8" s="17"/>
      <c r="Q8" s="17"/>
      <c r="R8" s="17"/>
      <c r="S8" s="17">
        <v>46</v>
      </c>
      <c r="T8" s="17">
        <v>45</v>
      </c>
      <c r="U8" s="17">
        <v>48</v>
      </c>
      <c r="V8" s="17">
        <v>45</v>
      </c>
      <c r="W8" s="17">
        <v>42</v>
      </c>
      <c r="X8" s="17">
        <v>48</v>
      </c>
      <c r="Y8" s="17">
        <v>50</v>
      </c>
      <c r="Z8" s="17"/>
      <c r="AA8" s="17">
        <v>47</v>
      </c>
      <c r="AB8" s="17"/>
      <c r="AC8" s="17">
        <v>44</v>
      </c>
      <c r="AD8" s="17"/>
      <c r="AE8" s="17">
        <v>43</v>
      </c>
      <c r="AF8" s="17"/>
      <c r="AG8" s="17">
        <v>44</v>
      </c>
      <c r="AH8" s="17">
        <v>47</v>
      </c>
      <c r="AI8" s="17">
        <v>44</v>
      </c>
      <c r="AJ8" s="17"/>
      <c r="AK8" s="17"/>
      <c r="AL8" s="17"/>
      <c r="AM8" s="17"/>
      <c r="AN8" s="17">
        <v>47</v>
      </c>
      <c r="AO8" s="17"/>
      <c r="AP8" s="17"/>
      <c r="AQ8" s="17"/>
      <c r="AR8" s="15">
        <f t="shared" si="0"/>
        <v>779</v>
      </c>
      <c r="AS8" s="15">
        <f t="shared" si="1"/>
        <v>17</v>
      </c>
      <c r="AT8" s="15">
        <f t="shared" si="2"/>
        <v>694</v>
      </c>
      <c r="AU8" s="15">
        <f t="shared" si="3"/>
        <v>40</v>
      </c>
      <c r="AV8" s="35">
        <f t="shared" si="4"/>
        <v>734</v>
      </c>
      <c r="AW8" s="14" t="s">
        <v>128</v>
      </c>
      <c r="AX8" s="17">
        <v>6</v>
      </c>
    </row>
    <row r="9" spans="1:50" s="10" customFormat="1" ht="15.75" customHeight="1">
      <c r="A9" s="11">
        <v>7</v>
      </c>
      <c r="B9" s="39" t="s">
        <v>97</v>
      </c>
      <c r="C9" s="40" t="s">
        <v>51</v>
      </c>
      <c r="D9" s="41">
        <v>1948</v>
      </c>
      <c r="E9" s="39" t="s">
        <v>98</v>
      </c>
      <c r="F9" s="14"/>
      <c r="G9" s="14"/>
      <c r="H9" s="14"/>
      <c r="I9" s="14"/>
      <c r="J9" s="14"/>
      <c r="K9" s="14">
        <v>49</v>
      </c>
      <c r="L9" s="14"/>
      <c r="M9" s="14"/>
      <c r="N9" s="14">
        <v>48</v>
      </c>
      <c r="O9" s="14"/>
      <c r="P9" s="13"/>
      <c r="Q9" s="13"/>
      <c r="R9" s="14"/>
      <c r="S9" s="14">
        <v>49</v>
      </c>
      <c r="T9" s="14"/>
      <c r="U9" s="14"/>
      <c r="V9" s="14"/>
      <c r="W9" s="14">
        <v>46</v>
      </c>
      <c r="X9" s="14"/>
      <c r="Y9" s="14"/>
      <c r="Z9" s="14"/>
      <c r="AA9" s="14"/>
      <c r="AB9" s="14"/>
      <c r="AC9" s="14">
        <v>47</v>
      </c>
      <c r="AD9" s="14">
        <v>44</v>
      </c>
      <c r="AE9" s="14">
        <v>46</v>
      </c>
      <c r="AF9" s="14">
        <v>46</v>
      </c>
      <c r="AG9" s="18"/>
      <c r="AH9" s="17">
        <v>47</v>
      </c>
      <c r="AI9" s="14">
        <v>46</v>
      </c>
      <c r="AJ9" s="14">
        <v>48</v>
      </c>
      <c r="AK9" s="14">
        <v>47</v>
      </c>
      <c r="AL9" s="14">
        <v>46</v>
      </c>
      <c r="AM9" s="14"/>
      <c r="AN9" s="14">
        <v>49</v>
      </c>
      <c r="AO9" s="13">
        <v>43</v>
      </c>
      <c r="AP9" s="14">
        <v>43</v>
      </c>
      <c r="AQ9" s="14"/>
      <c r="AR9" s="15">
        <f t="shared" si="0"/>
        <v>744</v>
      </c>
      <c r="AS9" s="15">
        <f t="shared" si="1"/>
        <v>16</v>
      </c>
      <c r="AT9" s="15">
        <f t="shared" si="2"/>
        <v>701</v>
      </c>
      <c r="AU9" s="15">
        <f t="shared" si="3"/>
        <v>20</v>
      </c>
      <c r="AV9" s="35">
        <f t="shared" si="4"/>
        <v>721</v>
      </c>
      <c r="AW9" s="14" t="s">
        <v>121</v>
      </c>
      <c r="AX9" s="14">
        <v>7</v>
      </c>
    </row>
    <row r="10" spans="1:50" s="10" customFormat="1" ht="15.75" customHeight="1">
      <c r="A10" s="11">
        <v>8</v>
      </c>
      <c r="B10" s="42" t="s">
        <v>77</v>
      </c>
      <c r="C10" s="18" t="s">
        <v>75</v>
      </c>
      <c r="D10" s="42">
        <v>1950</v>
      </c>
      <c r="E10" s="42" t="s">
        <v>71</v>
      </c>
      <c r="F10" s="14"/>
      <c r="G10" s="14"/>
      <c r="H10" s="14">
        <v>46</v>
      </c>
      <c r="I10" s="14"/>
      <c r="J10" s="14"/>
      <c r="K10" s="14"/>
      <c r="L10" s="14"/>
      <c r="M10" s="14"/>
      <c r="N10" s="14"/>
      <c r="O10" s="14"/>
      <c r="P10" s="13">
        <v>48</v>
      </c>
      <c r="Q10" s="14"/>
      <c r="R10" s="14"/>
      <c r="S10" s="14"/>
      <c r="T10" s="14"/>
      <c r="U10" s="14"/>
      <c r="V10" s="14">
        <v>47</v>
      </c>
      <c r="W10" s="14">
        <v>48</v>
      </c>
      <c r="X10" s="14"/>
      <c r="Y10" s="14"/>
      <c r="Z10" s="14"/>
      <c r="AA10" s="14"/>
      <c r="AB10" s="14"/>
      <c r="AC10" s="14"/>
      <c r="AD10" s="14">
        <v>45</v>
      </c>
      <c r="AE10" s="14">
        <v>47</v>
      </c>
      <c r="AF10" s="14"/>
      <c r="AG10" s="14">
        <v>49</v>
      </c>
      <c r="AH10" s="14">
        <v>48</v>
      </c>
      <c r="AI10" s="14"/>
      <c r="AJ10" s="14"/>
      <c r="AK10" s="14"/>
      <c r="AL10" s="14"/>
      <c r="AM10" s="14"/>
      <c r="AN10" s="13">
        <v>48</v>
      </c>
      <c r="AO10" s="14"/>
      <c r="AP10" s="14">
        <v>45</v>
      </c>
      <c r="AQ10" s="14"/>
      <c r="AR10" s="15">
        <f t="shared" si="0"/>
        <v>471</v>
      </c>
      <c r="AS10" s="15">
        <f t="shared" si="1"/>
        <v>10</v>
      </c>
      <c r="AT10" s="15">
        <f t="shared" si="2"/>
        <v>471</v>
      </c>
      <c r="AU10" s="15">
        <f t="shared" si="3"/>
        <v>0</v>
      </c>
      <c r="AV10" s="35">
        <f t="shared" si="4"/>
        <v>471</v>
      </c>
      <c r="AW10" s="14" t="str">
        <f>B10&amp;", "&amp;C10</f>
        <v>Schmidt,  Manfred</v>
      </c>
      <c r="AX10" s="14">
        <f>A10</f>
        <v>8</v>
      </c>
    </row>
    <row r="11" spans="1:50" s="10" customFormat="1" ht="15.75" customHeight="1">
      <c r="A11" s="11">
        <v>9</v>
      </c>
      <c r="B11" s="36" t="s">
        <v>52</v>
      </c>
      <c r="C11" s="37" t="s">
        <v>53</v>
      </c>
      <c r="D11" s="38">
        <v>1948</v>
      </c>
      <c r="E11" s="36" t="s">
        <v>54</v>
      </c>
      <c r="F11" s="17">
        <v>49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>
        <v>48</v>
      </c>
      <c r="AE11" s="17">
        <v>49</v>
      </c>
      <c r="AF11" s="17">
        <v>48</v>
      </c>
      <c r="AG11" s="18">
        <v>50</v>
      </c>
      <c r="AH11" s="17">
        <v>49</v>
      </c>
      <c r="AI11" s="17"/>
      <c r="AJ11" s="17">
        <v>50</v>
      </c>
      <c r="AK11" s="17"/>
      <c r="AL11" s="17"/>
      <c r="AM11" s="17"/>
      <c r="AN11" s="17"/>
      <c r="AO11" s="18">
        <v>50</v>
      </c>
      <c r="AP11" s="17">
        <v>48</v>
      </c>
      <c r="AQ11" s="17"/>
      <c r="AR11" s="15">
        <f t="shared" si="0"/>
        <v>441</v>
      </c>
      <c r="AS11" s="15">
        <f t="shared" si="1"/>
        <v>9</v>
      </c>
      <c r="AT11" s="15">
        <f t="shared" si="2"/>
        <v>441</v>
      </c>
      <c r="AU11" s="15">
        <f t="shared" si="3"/>
        <v>0</v>
      </c>
      <c r="AV11" s="35">
        <f t="shared" si="4"/>
        <v>441</v>
      </c>
      <c r="AW11" s="17" t="s">
        <v>119</v>
      </c>
      <c r="AX11" s="17">
        <v>10</v>
      </c>
    </row>
    <row r="12" spans="1:50" s="10" customFormat="1" ht="15.75" customHeight="1">
      <c r="A12" s="11">
        <v>10</v>
      </c>
      <c r="B12" s="20" t="s">
        <v>83</v>
      </c>
      <c r="C12" s="20" t="s">
        <v>84</v>
      </c>
      <c r="D12" s="20">
        <v>1948</v>
      </c>
      <c r="E12" s="20" t="s">
        <v>74</v>
      </c>
      <c r="F12" s="14"/>
      <c r="G12" s="14"/>
      <c r="H12" s="14"/>
      <c r="I12" s="13">
        <v>43</v>
      </c>
      <c r="J12" s="14"/>
      <c r="K12" s="14"/>
      <c r="L12" s="14"/>
      <c r="M12" s="13">
        <v>46</v>
      </c>
      <c r="N12" s="14"/>
      <c r="O12" s="14"/>
      <c r="P12" s="14">
        <v>46</v>
      </c>
      <c r="Q12" s="14">
        <v>48</v>
      </c>
      <c r="R12" s="14"/>
      <c r="S12" s="14"/>
      <c r="T12" s="14">
        <v>47</v>
      </c>
      <c r="U12" s="14"/>
      <c r="V12" s="14"/>
      <c r="W12" s="14"/>
      <c r="X12" s="14">
        <v>49</v>
      </c>
      <c r="Y12" s="14"/>
      <c r="Z12" s="14"/>
      <c r="AA12" s="14">
        <v>46</v>
      </c>
      <c r="AB12" s="14"/>
      <c r="AC12" s="14">
        <v>43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>
        <v>47</v>
      </c>
      <c r="AP12" s="14"/>
      <c r="AQ12" s="14"/>
      <c r="AR12" s="15">
        <f t="shared" si="0"/>
        <v>415</v>
      </c>
      <c r="AS12" s="15">
        <f t="shared" si="1"/>
        <v>9</v>
      </c>
      <c r="AT12" s="15">
        <f>IF(COUNT(F12:AQ12)&gt;0,LARGE(F12:AQ12,1),0)+IF(COUNT(F12:AQ12)&gt;1,LARGE(F12:AQ12,2),0)+IF(COUNT(F12:AQ12)&gt;2,LARGE(F12:AQ12,3),0)+IF(COUNT(F12:AQ12)&gt;3,LARGE(F12:AQ12,4),0)+IF(COUNT(F12:AQ12)&gt;4,LARGE(F12:AQ12,5),0)+IF(COUNT(F12:AQ12)&gt;5,LARGE(F12:AQ12,6),0)+IF(COUNT(F12:AQ12)&gt;6,LARGE(F12:AQ12,7),0)+IF(COUNT(F12:AQ12)&gt;7,LARGE(F12:AQ12,8),0)+IF(COUNT(F12:AQ12)&gt;8,LARGE(F12:AQ12,9),0)+IF(COUNT(F12:AQ12)&gt;9,LARGE(F12:AQ12,10),0)+IF(COUNT(F12:AQ12)&gt;10,LARGE(F12:AQ12,11),0)+IF(COUNT(F12:AQ12)&gt;11,LARGE(F12:AQ12,12),0)+IF(COUNT(F12:AQ12)&gt;12,LARGE(F12:AQ12,13),0)+IF(COUNT(F12:AQ12)&gt;13,LARGE(F12:AQ12,14),0)+IF(COUNT(F12:AQ12)&gt;14,LARGE(F12:AQ12,15),0)</f>
        <v>415</v>
      </c>
      <c r="AU12" s="15">
        <f t="shared" si="3"/>
        <v>0</v>
      </c>
      <c r="AV12" s="35">
        <f t="shared" si="4"/>
        <v>415</v>
      </c>
      <c r="AW12" s="14" t="str">
        <f>B12&amp;", "&amp;C12</f>
        <v>Schieffer,  Peter</v>
      </c>
      <c r="AX12" s="14">
        <f>A12</f>
        <v>10</v>
      </c>
    </row>
    <row r="13" spans="1:50" s="10" customFormat="1" ht="15.75" customHeight="1">
      <c r="A13" s="11"/>
      <c r="B13" s="36"/>
      <c r="C13" s="37"/>
      <c r="D13" s="38"/>
      <c r="E13" s="3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8"/>
      <c r="AH13" s="17"/>
      <c r="AI13" s="17"/>
      <c r="AJ13" s="17"/>
      <c r="AK13" s="17"/>
      <c r="AL13" s="17"/>
      <c r="AM13" s="17"/>
      <c r="AN13" s="17"/>
      <c r="AO13" s="18"/>
      <c r="AP13" s="17"/>
      <c r="AQ13" s="17"/>
      <c r="AR13" s="15"/>
      <c r="AS13" s="15"/>
      <c r="AT13" s="15"/>
      <c r="AU13" s="15"/>
      <c r="AV13" s="35"/>
      <c r="AW13" s="17"/>
      <c r="AX13" s="17"/>
    </row>
    <row r="14" spans="1:50" s="10" customFormat="1" ht="15.75" customHeight="1">
      <c r="A14" s="11"/>
      <c r="B14" s="36" t="s">
        <v>80</v>
      </c>
      <c r="C14" s="37" t="s">
        <v>81</v>
      </c>
      <c r="D14" s="38">
        <v>1950</v>
      </c>
      <c r="E14" s="36" t="s">
        <v>82</v>
      </c>
      <c r="F14" s="17"/>
      <c r="G14" s="17"/>
      <c r="H14" s="17"/>
      <c r="I14" s="17">
        <v>46</v>
      </c>
      <c r="J14" s="17"/>
      <c r="K14" s="17"/>
      <c r="L14" s="17"/>
      <c r="M14" s="17"/>
      <c r="N14" s="17"/>
      <c r="O14" s="17"/>
      <c r="P14" s="17">
        <v>46</v>
      </c>
      <c r="Q14" s="17"/>
      <c r="R14" s="17"/>
      <c r="S14" s="17"/>
      <c r="T14" s="17"/>
      <c r="U14" s="17"/>
      <c r="V14" s="17">
        <v>46</v>
      </c>
      <c r="W14" s="17"/>
      <c r="X14" s="17">
        <v>46</v>
      </c>
      <c r="Y14" s="17"/>
      <c r="Z14" s="17"/>
      <c r="AA14" s="17">
        <v>48</v>
      </c>
      <c r="AB14" s="17"/>
      <c r="AC14" s="17"/>
      <c r="AD14" s="17">
        <v>43</v>
      </c>
      <c r="AE14" s="17"/>
      <c r="AF14" s="17"/>
      <c r="AG14" s="18"/>
      <c r="AH14" s="17"/>
      <c r="AI14" s="17"/>
      <c r="AJ14" s="17">
        <v>46</v>
      </c>
      <c r="AK14" s="17"/>
      <c r="AL14" s="17"/>
      <c r="AM14" s="17"/>
      <c r="AN14" s="17"/>
      <c r="AO14" s="17"/>
      <c r="AP14" s="17"/>
      <c r="AQ14" s="17"/>
      <c r="AR14" s="15">
        <f t="shared" si="0"/>
        <v>321</v>
      </c>
      <c r="AS14" s="15">
        <f t="shared" si="1"/>
        <v>7</v>
      </c>
      <c r="AT14" s="15">
        <f t="shared" si="2"/>
        <v>321</v>
      </c>
      <c r="AU14" s="15">
        <f t="shared" si="3"/>
        <v>0</v>
      </c>
      <c r="AV14" s="35">
        <f t="shared" si="4"/>
        <v>321</v>
      </c>
      <c r="AW14" s="17" t="s">
        <v>122</v>
      </c>
      <c r="AX14" s="17">
        <v>13</v>
      </c>
    </row>
    <row r="15" spans="1:50" s="10" customFormat="1" ht="15.75" customHeight="1">
      <c r="A15" s="11"/>
      <c r="B15" s="28" t="s">
        <v>102</v>
      </c>
      <c r="C15" s="28" t="s">
        <v>103</v>
      </c>
      <c r="D15" s="27">
        <v>63</v>
      </c>
      <c r="E15" s="28" t="s">
        <v>104</v>
      </c>
      <c r="F15" s="14"/>
      <c r="G15" s="14"/>
      <c r="H15" s="14"/>
      <c r="I15" s="14"/>
      <c r="J15" s="14"/>
      <c r="K15" s="13"/>
      <c r="L15" s="14"/>
      <c r="M15" s="13">
        <v>47</v>
      </c>
      <c r="N15" s="14"/>
      <c r="O15" s="14"/>
      <c r="P15" s="14"/>
      <c r="Q15" s="14"/>
      <c r="R15" s="14">
        <v>45</v>
      </c>
      <c r="S15" s="33">
        <v>48</v>
      </c>
      <c r="T15" s="14">
        <v>48</v>
      </c>
      <c r="U15" s="13">
        <v>50</v>
      </c>
      <c r="V15" s="14"/>
      <c r="W15" s="14"/>
      <c r="X15" s="14"/>
      <c r="Y15" s="14"/>
      <c r="Z15" s="14"/>
      <c r="AA15" s="14">
        <v>49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3">
        <v>44</v>
      </c>
      <c r="AP15" s="14"/>
      <c r="AQ15" s="14"/>
      <c r="AR15" s="15">
        <f t="shared" si="0"/>
        <v>331</v>
      </c>
      <c r="AS15" s="15">
        <f t="shared" si="1"/>
        <v>7</v>
      </c>
      <c r="AT15" s="15">
        <f>IF(COUNT(F15:AQ15)&gt;0,LARGE(F15:AQ15,1),0)+IF(COUNT(F15:AQ15)&gt;1,LARGE(F15:AQ15,2),0)+IF(COUNT(F15:AQ15)&gt;2,LARGE(F15:AQ15,3),0)+IF(COUNT(F15:AQ15)&gt;3,LARGE(F15:AQ15,4),0)+IF(COUNT(F15:AQ15)&gt;4,LARGE(F15:AQ15,5),0)+IF(COUNT(F15:AQ15)&gt;5,LARGE(F15:AQ15,6),0)+IF(COUNT(F15:AQ15)&gt;6,LARGE(F15:AQ15,7),0)+IF(COUNT(F15:AQ15)&gt;7,LARGE(F15:AQ15,8),0)+IF(COUNT(F15:AQ15)&gt;8,LARGE(F15:AQ15,9),0)+IF(COUNT(F15:AQ15)&gt;9,LARGE(F15:AQ15,10),0)+IF(COUNT(F15:AQ15)&gt;10,LARGE(F15:AQ15,11),0)+IF(COUNT(F15:AQ15)&gt;11,LARGE(F15:AQ15,12),0)+IF(COUNT(F15:AQ15)&gt;12,LARGE(F15:AQ15,13),0)+IF(COUNT(F15:AQ15)&gt;13,LARGE(F15:AQ15,14),0)+IF(COUNT(F15:AQ15)&gt;14,LARGE(F15:AQ15,15),0)</f>
        <v>331</v>
      </c>
      <c r="AU15" s="15">
        <f t="shared" si="3"/>
        <v>0</v>
      </c>
      <c r="AV15" s="35">
        <f t="shared" si="4"/>
        <v>331</v>
      </c>
      <c r="AW15" s="14" t="str">
        <f>B15&amp;", "&amp;C15</f>
        <v>KOLREP, Edgar</v>
      </c>
      <c r="AX15" s="14">
        <f>A15</f>
        <v>0</v>
      </c>
    </row>
    <row r="16" spans="1:50" s="10" customFormat="1" ht="15.75" customHeight="1">
      <c r="A16" s="11"/>
      <c r="B16" s="12" t="s">
        <v>58</v>
      </c>
      <c r="C16" s="12" t="s">
        <v>59</v>
      </c>
      <c r="D16" s="12">
        <v>1949</v>
      </c>
      <c r="E16" s="12" t="s">
        <v>60</v>
      </c>
      <c r="F16" s="14">
        <v>50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>
        <v>49</v>
      </c>
      <c r="R16" s="14"/>
      <c r="S16" s="14">
        <v>48</v>
      </c>
      <c r="T16" s="14"/>
      <c r="U16" s="14">
        <v>49</v>
      </c>
      <c r="V16" s="14">
        <v>44</v>
      </c>
      <c r="W16" s="14"/>
      <c r="X16" s="13">
        <v>44</v>
      </c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>
        <v>48</v>
      </c>
      <c r="AP16" s="14"/>
      <c r="AQ16" s="14"/>
      <c r="AR16" s="15">
        <f t="shared" si="0"/>
        <v>332</v>
      </c>
      <c r="AS16" s="15">
        <f t="shared" si="1"/>
        <v>7</v>
      </c>
      <c r="AT16" s="15">
        <f t="shared" si="2"/>
        <v>332</v>
      </c>
      <c r="AU16" s="15">
        <f t="shared" si="3"/>
        <v>0</v>
      </c>
      <c r="AV16" s="35">
        <f t="shared" si="4"/>
        <v>332</v>
      </c>
      <c r="AW16" s="14" t="str">
        <f>B16&amp;", "&amp;C16</f>
        <v>Bendlage, Hans-Jakob</v>
      </c>
      <c r="AX16" s="14">
        <f>A16</f>
        <v>0</v>
      </c>
    </row>
    <row r="17" spans="1:50" s="10" customFormat="1" ht="15.75" customHeight="1">
      <c r="A17" s="11"/>
      <c r="B17" s="22" t="s">
        <v>99</v>
      </c>
      <c r="C17" s="22" t="s">
        <v>100</v>
      </c>
      <c r="D17" s="25">
        <v>1949</v>
      </c>
      <c r="E17" s="22" t="s">
        <v>101</v>
      </c>
      <c r="F17" s="14"/>
      <c r="G17" s="14"/>
      <c r="H17" s="14"/>
      <c r="I17" s="14"/>
      <c r="J17" s="14"/>
      <c r="K17" s="14">
        <v>47</v>
      </c>
      <c r="L17" s="14"/>
      <c r="M17" s="14"/>
      <c r="N17" s="14"/>
      <c r="O17" s="14"/>
      <c r="P17" s="14">
        <v>45</v>
      </c>
      <c r="Q17" s="14">
        <v>43</v>
      </c>
      <c r="R17" s="14">
        <v>43</v>
      </c>
      <c r="S17" s="14"/>
      <c r="T17" s="14"/>
      <c r="U17" s="14"/>
      <c r="V17" s="14">
        <v>43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3">
        <v>43</v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5">
        <f t="shared" si="0"/>
        <v>264</v>
      </c>
      <c r="AS17" s="15">
        <f t="shared" si="1"/>
        <v>6</v>
      </c>
      <c r="AT17" s="15">
        <f t="shared" si="2"/>
        <v>264</v>
      </c>
      <c r="AU17" s="15">
        <f t="shared" si="3"/>
        <v>0</v>
      </c>
      <c r="AV17" s="35">
        <f t="shared" si="4"/>
        <v>264</v>
      </c>
      <c r="AW17" s="14" t="str">
        <f>B17&amp;", "&amp;C17</f>
        <v>Schewiola, Hans</v>
      </c>
      <c r="AX17" s="14">
        <f>A17</f>
        <v>0</v>
      </c>
    </row>
    <row r="18" spans="1:50" s="10" customFormat="1" ht="15.75" customHeight="1">
      <c r="A18" s="11"/>
      <c r="B18" s="36" t="s">
        <v>85</v>
      </c>
      <c r="C18" s="37" t="s">
        <v>86</v>
      </c>
      <c r="D18" s="38">
        <v>1947</v>
      </c>
      <c r="E18" s="36" t="s">
        <v>74</v>
      </c>
      <c r="F18" s="17"/>
      <c r="G18" s="17"/>
      <c r="H18" s="17"/>
      <c r="I18" s="17">
        <v>42</v>
      </c>
      <c r="J18" s="17"/>
      <c r="K18" s="17"/>
      <c r="L18" s="17"/>
      <c r="M18" s="17">
        <v>45</v>
      </c>
      <c r="N18" s="17"/>
      <c r="O18" s="17"/>
      <c r="P18" s="17"/>
      <c r="Q18" s="17"/>
      <c r="R18" s="17">
        <v>44</v>
      </c>
      <c r="S18" s="17"/>
      <c r="T18" s="17"/>
      <c r="U18" s="17"/>
      <c r="V18" s="17"/>
      <c r="W18" s="17"/>
      <c r="X18" s="17"/>
      <c r="Y18" s="17">
        <v>49</v>
      </c>
      <c r="Z18" s="17"/>
      <c r="AA18" s="17">
        <v>45</v>
      </c>
      <c r="AB18" s="17"/>
      <c r="AC18" s="17"/>
      <c r="AD18" s="17"/>
      <c r="AE18" s="17"/>
      <c r="AF18" s="17"/>
      <c r="AG18" s="18"/>
      <c r="AH18" s="17"/>
      <c r="AI18" s="17"/>
      <c r="AJ18" s="17">
        <v>45</v>
      </c>
      <c r="AK18" s="17"/>
      <c r="AL18" s="17"/>
      <c r="AM18" s="17"/>
      <c r="AN18" s="17"/>
      <c r="AO18" s="17"/>
      <c r="AP18" s="17"/>
      <c r="AQ18" s="17"/>
      <c r="AR18" s="15">
        <f t="shared" si="0"/>
        <v>270</v>
      </c>
      <c r="AS18" s="15">
        <f t="shared" si="1"/>
        <v>6</v>
      </c>
      <c r="AT18" s="15">
        <f t="shared" si="2"/>
        <v>270</v>
      </c>
      <c r="AU18" s="15">
        <f t="shared" si="3"/>
        <v>0</v>
      </c>
      <c r="AV18" s="35">
        <f t="shared" si="4"/>
        <v>270</v>
      </c>
      <c r="AW18" s="17" t="s">
        <v>123</v>
      </c>
      <c r="AX18" s="17">
        <v>15</v>
      </c>
    </row>
    <row r="19" spans="1:50" s="10" customFormat="1" ht="15.75" customHeight="1">
      <c r="A19" s="11"/>
      <c r="B19" s="32" t="s">
        <v>111</v>
      </c>
      <c r="C19" s="32" t="s">
        <v>112</v>
      </c>
      <c r="D19" s="32"/>
      <c r="E19" s="3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>
        <v>48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>
        <v>47</v>
      </c>
      <c r="AE19" s="14"/>
      <c r="AF19" s="14"/>
      <c r="AG19" s="13">
        <v>49</v>
      </c>
      <c r="AH19" s="13">
        <v>48</v>
      </c>
      <c r="AI19" s="14"/>
      <c r="AJ19" s="14"/>
      <c r="AK19" s="14"/>
      <c r="AL19" s="14">
        <v>49</v>
      </c>
      <c r="AM19" s="14"/>
      <c r="AN19" s="14"/>
      <c r="AO19" s="13">
        <v>45</v>
      </c>
      <c r="AP19" s="14"/>
      <c r="AQ19" s="14"/>
      <c r="AR19" s="15">
        <f t="shared" si="0"/>
        <v>286</v>
      </c>
      <c r="AS19" s="15">
        <f t="shared" si="1"/>
        <v>6</v>
      </c>
      <c r="AT19" s="15">
        <f t="shared" si="2"/>
        <v>286</v>
      </c>
      <c r="AU19" s="15">
        <f t="shared" si="3"/>
        <v>0</v>
      </c>
      <c r="AV19" s="35">
        <f t="shared" si="4"/>
        <v>286</v>
      </c>
      <c r="AW19" s="14" t="str">
        <f>B19&amp;", "&amp;C19</f>
        <v>Baum, Jürgen</v>
      </c>
      <c r="AX19" s="14">
        <f>A19</f>
        <v>0</v>
      </c>
    </row>
    <row r="20" spans="1:50" s="10" customFormat="1" ht="15.75" customHeight="1">
      <c r="A20" s="11"/>
      <c r="B20" s="36" t="s">
        <v>78</v>
      </c>
      <c r="C20" s="37" t="s">
        <v>70</v>
      </c>
      <c r="D20" s="38">
        <v>1950</v>
      </c>
      <c r="E20" s="36" t="s">
        <v>79</v>
      </c>
      <c r="F20" s="17"/>
      <c r="G20" s="17"/>
      <c r="H20" s="17"/>
      <c r="I20" s="17">
        <v>50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>
        <v>50</v>
      </c>
      <c r="X20" s="17"/>
      <c r="Y20" s="17"/>
      <c r="Z20" s="17"/>
      <c r="AA20" s="17"/>
      <c r="AB20" s="17"/>
      <c r="AC20" s="17"/>
      <c r="AD20" s="17">
        <v>50</v>
      </c>
      <c r="AE20" s="17"/>
      <c r="AF20" s="17"/>
      <c r="AG20" s="17"/>
      <c r="AH20" s="17">
        <v>50</v>
      </c>
      <c r="AI20" s="17">
        <v>50</v>
      </c>
      <c r="AJ20" s="17"/>
      <c r="AK20" s="17"/>
      <c r="AL20" s="17"/>
      <c r="AM20" s="17"/>
      <c r="AN20" s="17"/>
      <c r="AO20" s="17"/>
      <c r="AP20" s="17"/>
      <c r="AQ20" s="17"/>
      <c r="AR20" s="15">
        <f t="shared" si="0"/>
        <v>250</v>
      </c>
      <c r="AS20" s="15">
        <f t="shared" si="1"/>
        <v>5</v>
      </c>
      <c r="AT20" s="15">
        <f t="shared" si="2"/>
        <v>250</v>
      </c>
      <c r="AU20" s="15">
        <f t="shared" si="3"/>
        <v>0</v>
      </c>
      <c r="AV20" s="35">
        <f t="shared" si="4"/>
        <v>250</v>
      </c>
      <c r="AW20" s="14" t="s">
        <v>126</v>
      </c>
      <c r="AX20" s="14">
        <v>16</v>
      </c>
    </row>
    <row r="21" spans="1:50" s="10" customFormat="1" ht="15.75" customHeight="1">
      <c r="A21" s="11"/>
      <c r="B21" s="29" t="s">
        <v>105</v>
      </c>
      <c r="C21" s="29" t="s">
        <v>106</v>
      </c>
      <c r="D21" s="29">
        <v>1949</v>
      </c>
      <c r="E21" s="29" t="s">
        <v>107</v>
      </c>
      <c r="F21" s="14"/>
      <c r="G21" s="14"/>
      <c r="H21" s="14"/>
      <c r="I21" s="14"/>
      <c r="J21" s="14"/>
      <c r="K21" s="13"/>
      <c r="L21" s="14"/>
      <c r="M21" s="13"/>
      <c r="N21" s="14"/>
      <c r="O21" s="14"/>
      <c r="P21" s="14">
        <v>49</v>
      </c>
      <c r="Q21" s="14"/>
      <c r="R21" s="14"/>
      <c r="S21" s="14"/>
      <c r="T21" s="14"/>
      <c r="U21" s="14"/>
      <c r="V21" s="14"/>
      <c r="W21" s="13">
        <v>49</v>
      </c>
      <c r="X21" s="13">
        <v>48</v>
      </c>
      <c r="Y21" s="14"/>
      <c r="Z21" s="14"/>
      <c r="AA21" s="14"/>
      <c r="AB21" s="14"/>
      <c r="AC21" s="14"/>
      <c r="AD21" s="14"/>
      <c r="AE21" s="14">
        <v>48</v>
      </c>
      <c r="AF21" s="14"/>
      <c r="AG21" s="14"/>
      <c r="AH21" s="14"/>
      <c r="AI21" s="14"/>
      <c r="AJ21" s="14"/>
      <c r="AK21" s="14"/>
      <c r="AL21" s="14"/>
      <c r="AM21" s="14"/>
      <c r="AN21" s="14"/>
      <c r="AO21" s="13">
        <v>47</v>
      </c>
      <c r="AP21" s="14"/>
      <c r="AQ21" s="14"/>
      <c r="AR21" s="15">
        <f t="shared" si="0"/>
        <v>241</v>
      </c>
      <c r="AS21" s="15">
        <f t="shared" si="1"/>
        <v>5</v>
      </c>
      <c r="AT21" s="15">
        <f t="shared" si="2"/>
        <v>241</v>
      </c>
      <c r="AU21" s="15">
        <f t="shared" si="3"/>
        <v>0</v>
      </c>
      <c r="AV21" s="35">
        <f t="shared" si="4"/>
        <v>241</v>
      </c>
      <c r="AW21" s="14" t="str">
        <f aca="true" t="shared" si="5" ref="AW21:AW28">B21&amp;", "&amp;C21</f>
        <v>Hamacher, Herbert</v>
      </c>
      <c r="AX21" s="14">
        <f aca="true" t="shared" si="6" ref="AX21:AX28">A21</f>
        <v>0</v>
      </c>
    </row>
    <row r="22" spans="1:50" s="10" customFormat="1" ht="15.75" customHeight="1">
      <c r="A22" s="11"/>
      <c r="B22" s="17" t="s">
        <v>109</v>
      </c>
      <c r="C22" s="30" t="s">
        <v>110</v>
      </c>
      <c r="D22" s="17"/>
      <c r="E22" s="30" t="s">
        <v>108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>
        <v>41</v>
      </c>
      <c r="R22" s="14"/>
      <c r="S22" s="14">
        <v>47</v>
      </c>
      <c r="T22" s="14">
        <v>46</v>
      </c>
      <c r="U22" s="14"/>
      <c r="V22" s="14"/>
      <c r="W22" s="14"/>
      <c r="X22" s="14"/>
      <c r="Y22" s="14"/>
      <c r="Z22" s="14"/>
      <c r="AA22" s="14"/>
      <c r="AB22" s="14"/>
      <c r="AC22" s="14">
        <v>42</v>
      </c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5">
        <f t="shared" si="0"/>
        <v>176</v>
      </c>
      <c r="AS22" s="15">
        <f t="shared" si="1"/>
        <v>4</v>
      </c>
      <c r="AT22" s="15">
        <f t="shared" si="2"/>
        <v>176</v>
      </c>
      <c r="AU22" s="15">
        <f t="shared" si="3"/>
        <v>0</v>
      </c>
      <c r="AV22" s="35">
        <f t="shared" si="4"/>
        <v>176</v>
      </c>
      <c r="AW22" s="14" t="str">
        <f t="shared" si="5"/>
        <v>Stams, Jac</v>
      </c>
      <c r="AX22" s="14">
        <f t="shared" si="6"/>
        <v>0</v>
      </c>
    </row>
    <row r="23" spans="1:50" s="10" customFormat="1" ht="15.75" customHeight="1">
      <c r="A23" s="11"/>
      <c r="B23" s="12" t="s">
        <v>55</v>
      </c>
      <c r="C23" s="12" t="s">
        <v>56</v>
      </c>
      <c r="D23" s="12">
        <v>1947</v>
      </c>
      <c r="E23" s="12" t="s">
        <v>57</v>
      </c>
      <c r="F23" s="13">
        <v>48</v>
      </c>
      <c r="G23" s="14"/>
      <c r="H23" s="14"/>
      <c r="I23" s="14">
        <v>49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>
        <v>42</v>
      </c>
      <c r="AF23" s="14"/>
      <c r="AG23" s="14"/>
      <c r="AH23" s="14"/>
      <c r="AI23" s="14"/>
      <c r="AJ23" s="14"/>
      <c r="AK23" s="14"/>
      <c r="AL23" s="14">
        <v>45</v>
      </c>
      <c r="AM23" s="14"/>
      <c r="AN23" s="14"/>
      <c r="AO23" s="14"/>
      <c r="AP23" s="14"/>
      <c r="AQ23" s="14"/>
      <c r="AR23" s="15">
        <f t="shared" si="0"/>
        <v>184</v>
      </c>
      <c r="AS23" s="15">
        <f t="shared" si="1"/>
        <v>4</v>
      </c>
      <c r="AT23" s="15">
        <f t="shared" si="2"/>
        <v>184</v>
      </c>
      <c r="AU23" s="15">
        <f t="shared" si="3"/>
        <v>0</v>
      </c>
      <c r="AV23" s="35">
        <f t="shared" si="4"/>
        <v>184</v>
      </c>
      <c r="AW23" s="14" t="str">
        <f t="shared" si="5"/>
        <v>Sauren, Dieter</v>
      </c>
      <c r="AX23" s="14">
        <f t="shared" si="6"/>
        <v>0</v>
      </c>
    </row>
    <row r="24" spans="1:50" s="10" customFormat="1" ht="15.75" customHeight="1">
      <c r="A24" s="11"/>
      <c r="B24" s="20" t="s">
        <v>113</v>
      </c>
      <c r="C24" s="20" t="s">
        <v>114</v>
      </c>
      <c r="D24" s="20">
        <v>1948</v>
      </c>
      <c r="E24" s="20" t="s">
        <v>115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>
        <v>45</v>
      </c>
      <c r="T24" s="14"/>
      <c r="U24" s="14"/>
      <c r="V24" s="14"/>
      <c r="W24" s="14">
        <v>45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>
        <v>47</v>
      </c>
      <c r="AH24" s="14"/>
      <c r="AI24" s="14"/>
      <c r="AJ24" s="14"/>
      <c r="AK24" s="14"/>
      <c r="AL24" s="14"/>
      <c r="AM24" s="14"/>
      <c r="AN24" s="14"/>
      <c r="AO24" s="14">
        <v>44</v>
      </c>
      <c r="AP24" s="14"/>
      <c r="AQ24" s="14"/>
      <c r="AR24" s="15">
        <f t="shared" si="0"/>
        <v>181</v>
      </c>
      <c r="AS24" s="15">
        <f t="shared" si="1"/>
        <v>4</v>
      </c>
      <c r="AT24" s="15">
        <f>IF(COUNT(F24:AQ24)&gt;0,LARGE(F24:AQ24,1),0)+IF(COUNT(F24:AQ24)&gt;1,LARGE(F24:AQ24,2),0)+IF(COUNT(F24:AQ24)&gt;2,LARGE(F24:AQ24,3),0)+IF(COUNT(F24:AQ24)&gt;3,LARGE(F24:AQ24,4),0)+IF(COUNT(F24:AQ24)&gt;4,LARGE(F24:AQ24,5),0)+IF(COUNT(F24:AQ24)&gt;5,LARGE(F24:AQ24,6),0)+IF(COUNT(F24:AQ24)&gt;6,LARGE(F24:AQ24,7),0)+IF(COUNT(F24:AQ24)&gt;7,LARGE(F24:AQ24,8),0)+IF(COUNT(F24:AQ24)&gt;8,LARGE(F24:AQ24,9),0)+IF(COUNT(F24:AQ24)&gt;9,LARGE(F24:AQ24,10),0)+IF(COUNT(F24:AQ24)&gt;10,LARGE(F24:AQ24,11),0)+IF(COUNT(F24:AQ24)&gt;11,LARGE(F24:AQ24,12),0)+IF(COUNT(F24:AQ24)&gt;12,LARGE(F24:AQ24,13),0)+IF(COUNT(F24:AQ24)&gt;13,LARGE(F24:AQ24,14),0)+IF(COUNT(F24:AQ24)&gt;14,LARGE(F24:AQ24,15),0)</f>
        <v>181</v>
      </c>
      <c r="AU24" s="15">
        <f t="shared" si="3"/>
        <v>0</v>
      </c>
      <c r="AV24" s="35">
        <f t="shared" si="4"/>
        <v>181</v>
      </c>
      <c r="AW24" s="14" t="str">
        <f t="shared" si="5"/>
        <v>Fast, Rolf</v>
      </c>
      <c r="AX24" s="14">
        <f t="shared" si="6"/>
        <v>0</v>
      </c>
    </row>
    <row r="25" spans="1:50" s="10" customFormat="1" ht="15.75" customHeight="1">
      <c r="A25" s="11"/>
      <c r="B25" s="23" t="s">
        <v>94</v>
      </c>
      <c r="C25" s="23" t="s">
        <v>95</v>
      </c>
      <c r="D25" s="26">
        <v>1949</v>
      </c>
      <c r="E25" s="23" t="s">
        <v>96</v>
      </c>
      <c r="F25" s="14"/>
      <c r="G25" s="14"/>
      <c r="H25" s="14"/>
      <c r="I25" s="14"/>
      <c r="J25" s="14"/>
      <c r="K25" s="14">
        <v>50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>
        <v>50</v>
      </c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>
        <v>46</v>
      </c>
      <c r="AQ25" s="14"/>
      <c r="AR25" s="15">
        <f t="shared" si="0"/>
        <v>146</v>
      </c>
      <c r="AS25" s="15">
        <f t="shared" si="1"/>
        <v>3</v>
      </c>
      <c r="AT25" s="15">
        <f t="shared" si="2"/>
        <v>146</v>
      </c>
      <c r="AU25" s="15">
        <f t="shared" si="3"/>
        <v>0</v>
      </c>
      <c r="AV25" s="35">
        <f t="shared" si="4"/>
        <v>146</v>
      </c>
      <c r="AW25" s="14" t="str">
        <f t="shared" si="5"/>
        <v>Simon, Friedhelm</v>
      </c>
      <c r="AX25" s="14">
        <f t="shared" si="6"/>
        <v>0</v>
      </c>
    </row>
    <row r="26" spans="1:50" s="10" customFormat="1" ht="15.75" customHeight="1">
      <c r="A26" s="11"/>
      <c r="B26" s="21" t="s">
        <v>116</v>
      </c>
      <c r="C26" s="20" t="s">
        <v>90</v>
      </c>
      <c r="D26" s="20">
        <v>1950</v>
      </c>
      <c r="E26" s="20" t="s">
        <v>117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8"/>
      <c r="X26" s="13">
        <v>50</v>
      </c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>
        <v>50</v>
      </c>
      <c r="AL26" s="14"/>
      <c r="AM26" s="14"/>
      <c r="AN26" s="14"/>
      <c r="AO26" s="14"/>
      <c r="AP26" s="14">
        <v>49</v>
      </c>
      <c r="AQ26" s="14"/>
      <c r="AR26" s="15">
        <f t="shared" si="0"/>
        <v>149</v>
      </c>
      <c r="AS26" s="15">
        <f t="shared" si="1"/>
        <v>3</v>
      </c>
      <c r="AT26" s="15">
        <f t="shared" si="2"/>
        <v>149</v>
      </c>
      <c r="AU26" s="15">
        <f t="shared" si="3"/>
        <v>0</v>
      </c>
      <c r="AV26" s="35">
        <f t="shared" si="4"/>
        <v>149</v>
      </c>
      <c r="AW26" s="14" t="str">
        <f t="shared" si="5"/>
        <v>Schwan, Peter</v>
      </c>
      <c r="AX26" s="14">
        <f t="shared" si="6"/>
        <v>0</v>
      </c>
    </row>
    <row r="27" spans="1:50" s="10" customFormat="1" ht="15.75" customHeight="1">
      <c r="A27" s="11"/>
      <c r="B27" s="17" t="s">
        <v>64</v>
      </c>
      <c r="C27" s="17" t="s">
        <v>65</v>
      </c>
      <c r="D27" s="19">
        <v>1948</v>
      </c>
      <c r="E27" s="19" t="s">
        <v>66</v>
      </c>
      <c r="F27" s="14"/>
      <c r="G27" s="14">
        <v>49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3">
        <v>50</v>
      </c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3">
        <v>48</v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>
        <f t="shared" si="0"/>
        <v>147</v>
      </c>
      <c r="AS27" s="15">
        <f t="shared" si="1"/>
        <v>3</v>
      </c>
      <c r="AT27" s="15">
        <f>IF(COUNT(F27:AQ27)&gt;0,LARGE(F27:AQ27,1),0)+IF(COUNT(F27:AQ27)&gt;1,LARGE(F27:AQ27,2),0)+IF(COUNT(F27:AQ27)&gt;2,LARGE(F27:AQ27,3),0)+IF(COUNT(F27:AQ27)&gt;3,LARGE(F27:AQ27,4),0)+IF(COUNT(F27:AQ27)&gt;4,LARGE(F27:AQ27,5),0)+IF(COUNT(F27:AQ27)&gt;5,LARGE(F27:AQ27,6),0)+IF(COUNT(F27:AQ27)&gt;6,LARGE(F27:AQ27,7),0)+IF(COUNT(F27:AQ27)&gt;7,LARGE(F27:AQ27,8),0)+IF(COUNT(F27:AQ27)&gt;8,LARGE(F27:AQ27,9),0)+IF(COUNT(F27:AQ27)&gt;9,LARGE(F27:AQ27,10),0)+IF(COUNT(F27:AQ27)&gt;10,LARGE(F27:AQ27,11),0)+IF(COUNT(F27:AQ27)&gt;11,LARGE(F27:AQ27,12),0)+IF(COUNT(F27:AQ27)&gt;12,LARGE(F27:AQ27,13),0)+IF(COUNT(F27:AQ27)&gt;13,LARGE(F27:AQ27,14),0)+IF(COUNT(F27:AQ27)&gt;14,LARGE(F27:AQ27,15),0)</f>
        <v>147</v>
      </c>
      <c r="AU27" s="15">
        <f t="shared" si="3"/>
        <v>0</v>
      </c>
      <c r="AV27" s="35">
        <f t="shared" si="4"/>
        <v>147</v>
      </c>
      <c r="AW27" s="14" t="str">
        <f t="shared" si="5"/>
        <v>Palmen,  Wim</v>
      </c>
      <c r="AX27" s="14">
        <f t="shared" si="6"/>
        <v>0</v>
      </c>
    </row>
    <row r="28" spans="1:50" s="10" customFormat="1" ht="15.75" customHeight="1">
      <c r="A28" s="11"/>
      <c r="B28" s="21" t="s">
        <v>92</v>
      </c>
      <c r="C28" s="24" t="s">
        <v>93</v>
      </c>
      <c r="D28" s="24">
        <v>46</v>
      </c>
      <c r="E28" s="24" t="s">
        <v>91</v>
      </c>
      <c r="F28" s="14"/>
      <c r="G28" s="14"/>
      <c r="H28" s="14"/>
      <c r="I28" s="14"/>
      <c r="J28" s="14">
        <v>40</v>
      </c>
      <c r="K28" s="14"/>
      <c r="L28" s="14"/>
      <c r="M28" s="14"/>
      <c r="N28" s="14"/>
      <c r="O28" s="14"/>
      <c r="P28" s="14"/>
      <c r="Q28" s="14">
        <v>46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>
        <v>46</v>
      </c>
      <c r="AO28" s="14"/>
      <c r="AP28" s="14"/>
      <c r="AQ28" s="14"/>
      <c r="AR28" s="15">
        <f t="shared" si="0"/>
        <v>132</v>
      </c>
      <c r="AS28" s="15">
        <f t="shared" si="1"/>
        <v>3</v>
      </c>
      <c r="AT28" s="15">
        <f t="shared" si="2"/>
        <v>132</v>
      </c>
      <c r="AU28" s="15">
        <f t="shared" si="3"/>
        <v>0</v>
      </c>
      <c r="AV28" s="35">
        <f t="shared" si="4"/>
        <v>132</v>
      </c>
      <c r="AW28" s="14" t="str">
        <f t="shared" si="5"/>
        <v>Manders, Jan</v>
      </c>
      <c r="AX28" s="14">
        <f t="shared" si="6"/>
        <v>0</v>
      </c>
    </row>
  </sheetData>
  <autoFilter ref="A2:AX2"/>
  <mergeCells count="1">
    <mergeCell ref="A1:AQ1"/>
  </mergeCells>
  <hyperlinks>
    <hyperlink ref="B27" r:id="rId1" display="http://www2.your-sports.com/details/results.php?sl=6.3795.de.0.Ergebnislisten%7CZieleinlaufliste&amp;pp=581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9" r:id="rId2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cp:lastPrinted>2010-06-04T14:39:26Z</cp:lastPrinted>
  <dcterms:created xsi:type="dcterms:W3CDTF">2010-01-25T19:42:33Z</dcterms:created>
  <dcterms:modified xsi:type="dcterms:W3CDTF">2011-01-11T13:48:30Z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