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2120" windowHeight="7290" activeTab="0"/>
  </bookViews>
  <sheets>
    <sheet name="Schi A (2011)" sheetId="1" r:id="rId1"/>
  </sheets>
  <definedNames>
    <definedName name="_xlnm._FilterDatabase" localSheetId="0" hidden="1">'Schi A (2011)'!$A$2:$AU$2</definedName>
    <definedName name="_xlnm.Print_Titles" localSheetId="0">'Schi A (2011)'!$2:$2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<sst xmlns="http://schemas.openxmlformats.org/spreadsheetml/2006/main" count="83" uniqueCount="83">
  <si>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</si>
  <si>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</si>
  <si>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</si>
  <si>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</si>
  <si>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</si>
  <si>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</si>
  <si>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</si>
  <si>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</si>
  <si>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</si>
  <si>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</si>
  <si>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</si>
  <si>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</si>
  <si>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</si>
  <si>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</si>
  <si>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</si>
  <si>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</si>
  <si>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</si>
  <si>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</si>
  <si>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</si>
  <si>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</si>
  <si>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</si>
  <si>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</si>
  <si>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</si>
  <si>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</si>
  <si>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</si>
  <si>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</si>
  <si>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</si>
  <si>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</si>
  <si>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</si>
  <si>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</si>
  <si>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</si>
  <si>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</si>
  <si>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</si>
  <si>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</si>
  <si>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</si>
  <si>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</si>
  <si>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</si>
  <si>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</si>
  <si>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</si>
  <si>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</si>
  <si>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</si>
  <si>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</si>
  <si>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</si>
  <si>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</si>
  <si>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</si>
  <si>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</si>
  <si>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Schülerinnen A: 14 bis 15 Jahre alt  (Jg. 1996 bis 1997)</t>
  </si>
  <si>
    <t>Rückriem</t>
  </si>
  <si>
    <t>Katharina</t>
  </si>
  <si>
    <t>(Hürtgenwald-Straß)</t>
  </si>
  <si>
    <t>Foxl</t>
  </si>
  <si>
    <t>Abigail</t>
  </si>
  <si>
    <t>OSC Waldniel</t>
  </si>
  <si>
    <t>Nellessen</t>
  </si>
  <si>
    <t>Kathrin</t>
  </si>
  <si>
    <t>SG Neukirchen-Hülchrath</t>
  </si>
  <si>
    <t>Hintzen</t>
  </si>
  <si>
    <t xml:space="preserve"> Lena</t>
  </si>
  <si>
    <t>LG Ameln/Linnich</t>
  </si>
  <si>
    <t>Schütz</t>
  </si>
  <si>
    <t xml:space="preserve"> Celine</t>
  </si>
  <si>
    <t>Hansa Simmerath</t>
  </si>
  <si>
    <t>Jansen</t>
  </si>
  <si>
    <t>Katrin</t>
  </si>
  <si>
    <t>LG Mützenich</t>
  </si>
  <si>
    <t>Helen</t>
  </si>
  <si>
    <t>Coenen</t>
  </si>
  <si>
    <t>AVON - Heerlen</t>
  </si>
  <si>
    <t>Caroline</t>
  </si>
  <si>
    <t>Gülden</t>
  </si>
  <si>
    <t>Lena</t>
  </si>
  <si>
    <t>ohn</t>
  </si>
  <si>
    <t>Fourné</t>
  </si>
  <si>
    <t>Franziska</t>
  </si>
  <si>
    <t>FC Germania Dürwiß</t>
  </si>
  <si>
    <t>Niehus</t>
  </si>
  <si>
    <t>LC Herzogenrath</t>
  </si>
  <si>
    <t xml:space="preserve">  7 BESTE</t>
  </si>
  <si>
    <t>HECK Justine</t>
  </si>
  <si>
    <t>ROCHERATH</t>
  </si>
  <si>
    <t>Stevens</t>
  </si>
  <si>
    <t xml:space="preserve"> Theresa</t>
  </si>
  <si>
    <t>GSV Geldern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</si>
</sst>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3" fillId="21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textRotation="180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23" fillId="25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25" borderId="10" xfId="0" applyFill="1" applyBorder="1" applyAlignment="1">
      <alignment wrapText="1"/>
    </xf>
    <xf numFmtId="0" fontId="24" fillId="25" borderId="10" xfId="0" applyFont="1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5" fillId="25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971" TargetMode="External" /><Relationship Id="rId2" Type="http://schemas.openxmlformats.org/officeDocument/2006/relationships/hyperlink" Target="http://www3.your-sports.com/details/results.php?sl=6.5949.de.2.Ergebnislisten%7CErgebnisliste%20MW&amp;pp=606" TargetMode="External" /><Relationship Id="rId3" Type="http://schemas.openxmlformats.org/officeDocument/2006/relationships/hyperlink" Target="http://www3.your-sports.com/details/results.php?sl=6.5913.de.5.Internet%7C07%20Zieleinlaufliste&amp;pp=13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U14"/>
  <sheetViews>
    <sheetView showGridLines="0" tabSelected="1" zoomScalePageLayoutView="0" workbookViewId="0" topLeftCell="A1">
      <pane xSplit="10" ySplit="2" topLeftCell="K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A15" sqref="A15:IV1028"/>
    </sheetView>
  </sheetViews>
  <sheetFormatPr defaultColWidth="11.421875" defaultRowHeight="12.75"/>
  <cols>
    <col min="1" max="1" width="4.28125" style="18" customWidth="1"/>
    <col min="2" max="2" width="4.7109375" style="19" customWidth="1"/>
    <col min="3" max="3" width="3.421875" style="19" customWidth="1"/>
    <col min="4" max="6" width="4.7109375" style="19" customWidth="1"/>
    <col min="7" max="8" width="12.140625" style="17" customWidth="1"/>
    <col min="9" max="9" width="5.00390625" style="17" bestFit="1" customWidth="1"/>
    <col min="10" max="10" width="27.00390625" style="17" customWidth="1"/>
    <col min="11" max="47" width="3.00390625" style="17" bestFit="1" customWidth="1"/>
    <col min="48" max="16384" width="11.421875" style="17" customWidth="1"/>
  </cols>
  <sheetData>
    <row r="1" spans="1:47" s="14" customFormat="1" ht="18.75">
      <c r="A1" s="28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s="15" customFormat="1" ht="87">
      <c r="A2" s="11" t="s">
        <v>45</v>
      </c>
      <c r="B2" s="10" t="s">
        <v>44</v>
      </c>
      <c r="C2" s="9" t="s">
        <v>43</v>
      </c>
      <c r="D2" s="9" t="s">
        <v>77</v>
      </c>
      <c r="E2" s="9" t="s">
        <v>42</v>
      </c>
      <c r="F2" s="8" t="s">
        <v>41</v>
      </c>
      <c r="G2" s="7" t="s">
        <v>40</v>
      </c>
      <c r="H2" s="7" t="s">
        <v>39</v>
      </c>
      <c r="I2" s="7" t="s">
        <v>38</v>
      </c>
      <c r="J2" s="7" t="s">
        <v>37</v>
      </c>
      <c r="K2" s="6" t="s">
        <v>36</v>
      </c>
      <c r="L2" s="6" t="s">
        <v>35</v>
      </c>
      <c r="M2" s="6" t="s">
        <v>34</v>
      </c>
      <c r="N2" s="6" t="s">
        <v>33</v>
      </c>
      <c r="O2" s="6" t="s">
        <v>32</v>
      </c>
      <c r="P2" s="6" t="s">
        <v>31</v>
      </c>
      <c r="Q2" s="6" t="s">
        <v>30</v>
      </c>
      <c r="R2" s="6" t="s">
        <v>29</v>
      </c>
      <c r="S2" s="6" t="s">
        <v>28</v>
      </c>
      <c r="T2" s="6" t="s">
        <v>27</v>
      </c>
      <c r="U2" s="6" t="s">
        <v>26</v>
      </c>
      <c r="V2" s="6" t="s">
        <v>25</v>
      </c>
      <c r="W2" s="6" t="s">
        <v>24</v>
      </c>
      <c r="X2" s="6" t="s">
        <v>23</v>
      </c>
      <c r="Y2" s="6" t="s">
        <v>22</v>
      </c>
      <c r="Z2" s="6" t="s">
        <v>21</v>
      </c>
      <c r="AA2" s="6" t="s">
        <v>20</v>
      </c>
      <c r="AB2" s="6" t="s">
        <v>19</v>
      </c>
      <c r="AC2" s="6" t="s">
        <v>18</v>
      </c>
      <c r="AD2" s="6" t="s">
        <v>17</v>
      </c>
      <c r="AE2" s="6" t="s">
        <v>16</v>
      </c>
      <c r="AF2" s="6" t="s">
        <v>15</v>
      </c>
      <c r="AG2" s="6" t="s">
        <v>14</v>
      </c>
      <c r="AH2" s="6" t="s">
        <v>13</v>
      </c>
      <c r="AI2" s="6" t="s">
        <v>12</v>
      </c>
      <c r="AJ2" s="6" t="s">
        <v>11</v>
      </c>
      <c r="AK2" s="6" t="s">
        <v>10</v>
      </c>
      <c r="AL2" s="6" t="s">
        <v>9</v>
      </c>
      <c r="AM2" s="6" t="s">
        <v>8</v>
      </c>
      <c r="AN2" s="6" t="s">
        <v>7</v>
      </c>
      <c r="AO2" s="6" t="s">
        <v>6</v>
      </c>
      <c r="AP2" s="6" t="s">
        <v>5</v>
      </c>
      <c r="AQ2" s="6" t="s">
        <v>4</v>
      </c>
      <c r="AR2" s="6" t="s">
        <v>3</v>
      </c>
      <c r="AS2" s="6" t="s">
        <v>2</v>
      </c>
      <c r="AT2" s="6" t="s">
        <v>1</v>
      </c>
      <c r="AU2" s="6" t="s">
        <v>0</v>
      </c>
    </row>
    <row r="3" spans="1:47" s="15" customFormat="1" ht="12.75">
      <c r="A3" s="5"/>
      <c r="B3" s="4">
        <f aca="true" t="shared" si="0" ref="B3:B14">SUM(K3:AU3)</f>
        <v>100</v>
      </c>
      <c r="C3" s="4">
        <f aca="true" t="shared" si="1" ref="C3:C14">COUNT(K3:AU3)</f>
        <v>2</v>
      </c>
      <c r="D3" s="4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100</v>
      </c>
      <c r="E3" s="4">
        <f aca="true" t="shared" si="2" ref="E3:E14">IF(COUNT(K3:AU3)&lt;22,IF(COUNT(K3:AU3)&gt;14,(COUNT(K3:AU3)-15),0)*20,120)</f>
        <v>0</v>
      </c>
      <c r="F3" s="3">
        <f aca="true" t="shared" si="3" ref="F3:F14">D3+E3</f>
        <v>100</v>
      </c>
      <c r="G3" s="26" t="s">
        <v>80</v>
      </c>
      <c r="H3" s="27" t="s">
        <v>81</v>
      </c>
      <c r="I3" s="26">
        <v>1997</v>
      </c>
      <c r="J3" s="26" t="s">
        <v>82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>
        <v>50</v>
      </c>
      <c r="AK3" s="1">
        <v>50</v>
      </c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15" customFormat="1" ht="12.75">
      <c r="A4" s="5"/>
      <c r="B4" s="4">
        <f t="shared" si="0"/>
        <v>100</v>
      </c>
      <c r="C4" s="4">
        <f t="shared" si="1"/>
        <v>2</v>
      </c>
      <c r="D4" s="4">
        <f aca="true" t="shared" si="4" ref="D4:D10"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100</v>
      </c>
      <c r="E4" s="4">
        <f t="shared" si="2"/>
        <v>0</v>
      </c>
      <c r="F4" s="3">
        <f t="shared" si="3"/>
        <v>100</v>
      </c>
      <c r="G4" s="17" t="s">
        <v>66</v>
      </c>
      <c r="H4" s="17" t="s">
        <v>65</v>
      </c>
      <c r="I4" s="12">
        <v>1997</v>
      </c>
      <c r="J4" s="12" t="s">
        <v>67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>
        <v>50</v>
      </c>
      <c r="W4" s="1">
        <v>50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15" customFormat="1" ht="12.75">
      <c r="A5" s="5"/>
      <c r="B5" s="4">
        <f t="shared" si="0"/>
        <v>99</v>
      </c>
      <c r="C5" s="4">
        <f t="shared" si="1"/>
        <v>2</v>
      </c>
      <c r="D5" s="4">
        <f t="shared" si="4"/>
        <v>99</v>
      </c>
      <c r="E5" s="4">
        <f t="shared" si="2"/>
        <v>0</v>
      </c>
      <c r="F5" s="3">
        <f t="shared" si="3"/>
        <v>99</v>
      </c>
      <c r="G5" s="17" t="s">
        <v>53</v>
      </c>
      <c r="H5" s="17" t="s">
        <v>54</v>
      </c>
      <c r="I5" s="12">
        <v>1996</v>
      </c>
      <c r="J5" s="12" t="s">
        <v>55</v>
      </c>
      <c r="K5" s="1"/>
      <c r="L5" s="1">
        <v>49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v>50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15" customFormat="1" ht="12.75">
      <c r="A6" s="5"/>
      <c r="B6" s="4">
        <f t="shared" si="0"/>
        <v>79</v>
      </c>
      <c r="C6" s="4">
        <f t="shared" si="1"/>
        <v>2</v>
      </c>
      <c r="D6" s="4">
        <f t="shared" si="4"/>
        <v>79</v>
      </c>
      <c r="E6" s="4">
        <f t="shared" si="2"/>
        <v>0</v>
      </c>
      <c r="F6" s="3">
        <f t="shared" si="3"/>
        <v>79</v>
      </c>
      <c r="G6" s="20" t="s">
        <v>59</v>
      </c>
      <c r="H6" s="20" t="s">
        <v>60</v>
      </c>
      <c r="I6" s="20">
        <v>1997</v>
      </c>
      <c r="J6" s="20" t="s">
        <v>61</v>
      </c>
      <c r="K6" s="1"/>
      <c r="L6" s="1"/>
      <c r="M6" s="1"/>
      <c r="N6" s="1"/>
      <c r="O6" s="1"/>
      <c r="P6" s="1"/>
      <c r="Q6" s="1"/>
      <c r="R6" s="1"/>
      <c r="S6" s="1">
        <v>50</v>
      </c>
      <c r="T6" s="1"/>
      <c r="U6" s="1"/>
      <c r="V6" s="1">
        <v>29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15" customFormat="1" ht="12.75">
      <c r="A7" s="5"/>
      <c r="B7" s="4">
        <f t="shared" si="0"/>
        <v>50</v>
      </c>
      <c r="C7" s="4">
        <f t="shared" si="1"/>
        <v>1</v>
      </c>
      <c r="D7" s="4">
        <f t="shared" si="4"/>
        <v>50</v>
      </c>
      <c r="E7" s="4">
        <f t="shared" si="2"/>
        <v>0</v>
      </c>
      <c r="F7" s="3">
        <f t="shared" si="3"/>
        <v>50</v>
      </c>
      <c r="G7" s="16" t="s">
        <v>47</v>
      </c>
      <c r="H7" s="16" t="s">
        <v>48</v>
      </c>
      <c r="I7" s="16">
        <v>1997</v>
      </c>
      <c r="J7" s="16" t="s">
        <v>49</v>
      </c>
      <c r="K7" s="1">
        <v>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5" customFormat="1" ht="12.75">
      <c r="A8" s="5"/>
      <c r="B8" s="4">
        <f t="shared" si="0"/>
        <v>50</v>
      </c>
      <c r="C8" s="4">
        <f t="shared" si="1"/>
        <v>1</v>
      </c>
      <c r="D8" s="4">
        <f t="shared" si="4"/>
        <v>50</v>
      </c>
      <c r="E8" s="4">
        <f t="shared" si="2"/>
        <v>0</v>
      </c>
      <c r="F8" s="3">
        <f t="shared" si="3"/>
        <v>50</v>
      </c>
      <c r="G8" s="16" t="s">
        <v>75</v>
      </c>
      <c r="H8" s="16" t="s">
        <v>68</v>
      </c>
      <c r="I8" s="23">
        <v>1996</v>
      </c>
      <c r="J8" s="16" t="s">
        <v>76</v>
      </c>
      <c r="K8" s="1"/>
      <c r="L8" s="1"/>
      <c r="M8" s="1"/>
      <c r="N8" s="1"/>
      <c r="O8" s="1"/>
      <c r="P8" s="1"/>
      <c r="Q8" s="1"/>
      <c r="R8" s="1">
        <v>50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15" customFormat="1" ht="12.75">
      <c r="A9" s="5"/>
      <c r="B9" s="4">
        <f t="shared" si="0"/>
        <v>50</v>
      </c>
      <c r="C9" s="4">
        <f t="shared" si="1"/>
        <v>1</v>
      </c>
      <c r="D9" s="4">
        <f t="shared" si="4"/>
        <v>50</v>
      </c>
      <c r="E9" s="4">
        <f t="shared" si="2"/>
        <v>0</v>
      </c>
      <c r="F9" s="3">
        <f t="shared" si="3"/>
        <v>50</v>
      </c>
      <c r="G9" s="21" t="s">
        <v>62</v>
      </c>
      <c r="H9" s="21" t="s">
        <v>63</v>
      </c>
      <c r="I9" s="21">
        <v>1997</v>
      </c>
      <c r="J9" s="21" t="s">
        <v>64</v>
      </c>
      <c r="K9" s="1"/>
      <c r="L9" s="1"/>
      <c r="M9" s="1"/>
      <c r="N9" s="1"/>
      <c r="O9" s="1"/>
      <c r="P9" s="1"/>
      <c r="Q9" s="1"/>
      <c r="R9" s="1"/>
      <c r="S9" s="1"/>
      <c r="T9" s="1"/>
      <c r="U9" s="1">
        <v>50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15" customFormat="1" ht="12.75">
      <c r="A10" s="5"/>
      <c r="B10" s="4">
        <f t="shared" si="0"/>
        <v>50</v>
      </c>
      <c r="C10" s="4">
        <f t="shared" si="1"/>
        <v>1</v>
      </c>
      <c r="D10" s="4">
        <f t="shared" si="4"/>
        <v>50</v>
      </c>
      <c r="E10" s="4">
        <f t="shared" si="2"/>
        <v>0</v>
      </c>
      <c r="F10" s="3">
        <f t="shared" si="3"/>
        <v>50</v>
      </c>
      <c r="G10" s="16" t="s">
        <v>56</v>
      </c>
      <c r="H10" s="16" t="s">
        <v>57</v>
      </c>
      <c r="I10" s="16">
        <v>1997</v>
      </c>
      <c r="J10" s="16" t="s">
        <v>58</v>
      </c>
      <c r="K10" s="1"/>
      <c r="L10" s="1"/>
      <c r="M10" s="1"/>
      <c r="N10" s="1"/>
      <c r="O10" s="1"/>
      <c r="P10" s="1">
        <v>50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15" customFormat="1" ht="12.75">
      <c r="A11" s="5"/>
      <c r="B11" s="4">
        <f t="shared" si="0"/>
        <v>50</v>
      </c>
      <c r="C11" s="4">
        <f t="shared" si="1"/>
        <v>1</v>
      </c>
      <c r="D11" s="4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+IF(COUNT(K11:AU11)&gt;14,LARGE(K11:AU11,15),0)</f>
        <v>50</v>
      </c>
      <c r="E11" s="4">
        <f t="shared" si="2"/>
        <v>0</v>
      </c>
      <c r="F11" s="3">
        <f t="shared" si="3"/>
        <v>50</v>
      </c>
      <c r="G11" s="24" t="s">
        <v>78</v>
      </c>
      <c r="H11" s="25"/>
      <c r="J11" s="24" t="s">
        <v>79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>
        <v>50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15" customFormat="1" ht="12.75">
      <c r="A12" s="5"/>
      <c r="B12" s="4">
        <f t="shared" si="0"/>
        <v>50</v>
      </c>
      <c r="C12" s="4">
        <f t="shared" si="1"/>
        <v>1</v>
      </c>
      <c r="D12" s="4">
        <f>IF(COUNT(K12:AT12)&gt;0,LARGE(K12:AT12,1),0)+IF(COUNT(K12:AT12)&gt;1,LARGE(K12:AT12,2),0)+IF(COUNT(K12:AT12)&gt;2,LARGE(K12:AT12,3),0)+IF(COUNT(K12:AT12)&gt;3,LARGE(K12:AT12,4),0)+IF(COUNT(K12:AT12)&gt;4,LARGE(K12:AT12,5),0)+IF(COUNT(K12:AT12)&gt;5,LARGE(K12:AT12,6),0)+IF(COUNT(K12:AT12)&gt;6,LARGE(K12:AT12,7),0)</f>
        <v>50</v>
      </c>
      <c r="E12" s="4">
        <f t="shared" si="2"/>
        <v>0</v>
      </c>
      <c r="F12" s="3">
        <f t="shared" si="3"/>
        <v>50</v>
      </c>
      <c r="G12" s="2" t="s">
        <v>69</v>
      </c>
      <c r="H12" s="2" t="s">
        <v>70</v>
      </c>
      <c r="I12" s="2">
        <v>1997</v>
      </c>
      <c r="J12" s="2" t="s">
        <v>71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50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15" customFormat="1" ht="12.75">
      <c r="A13" s="5"/>
      <c r="B13" s="4">
        <f t="shared" si="0"/>
        <v>50</v>
      </c>
      <c r="C13" s="4">
        <f t="shared" si="1"/>
        <v>1</v>
      </c>
      <c r="D13" s="4">
        <f>IF(COUNT(K13:AT13)&gt;0,LARGE(K13:AT13,1),0)+IF(COUNT(K13:AT13)&gt;1,LARGE(K13:AT13,2),0)+IF(COUNT(K13:AT13)&gt;2,LARGE(K13:AT13,3),0)+IF(COUNT(K13:AT13)&gt;3,LARGE(K13:AT13,4),0)+IF(COUNT(K13:AT13)&gt;4,LARGE(K13:AT13,5),0)+IF(COUNT(K13:AT13)&gt;5,LARGE(K13:AT13,6),0)+IF(COUNT(K13:AT13)&gt;6,LARGE(K13:AT13,7),0)</f>
        <v>50</v>
      </c>
      <c r="E13" s="4">
        <f t="shared" si="2"/>
        <v>0</v>
      </c>
      <c r="F13" s="3">
        <f t="shared" si="3"/>
        <v>50</v>
      </c>
      <c r="G13" s="17" t="s">
        <v>50</v>
      </c>
      <c r="H13" s="17" t="s">
        <v>51</v>
      </c>
      <c r="I13" s="12">
        <v>1997</v>
      </c>
      <c r="J13" s="12" t="s">
        <v>52</v>
      </c>
      <c r="K13" s="1"/>
      <c r="L13" s="1">
        <v>50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15" customFormat="1" ht="12.75">
      <c r="A14" s="5"/>
      <c r="B14" s="4">
        <f t="shared" si="0"/>
        <v>50</v>
      </c>
      <c r="C14" s="4">
        <f t="shared" si="1"/>
        <v>1</v>
      </c>
      <c r="D14" s="4">
        <f>IF(COUNT(K14:AT14)&gt;0,LARGE(K14:AT14,1),0)+IF(COUNT(K14:AT14)&gt;1,LARGE(K14:AT14,2),0)+IF(COUNT(K14:AT14)&gt;2,LARGE(K14:AT14,3),0)+IF(COUNT(K14:AT14)&gt;3,LARGE(K14:AT14,4),0)+IF(COUNT(K14:AT14)&gt;4,LARGE(K14:AT14,5),0)+IF(COUNT(K14:AT14)&gt;5,LARGE(K14:AT14,6),0)+IF(COUNT(K14:AT14)&gt;6,LARGE(K14:AT14,7),0)</f>
        <v>50</v>
      </c>
      <c r="E14" s="4">
        <f t="shared" si="2"/>
        <v>0</v>
      </c>
      <c r="F14" s="3">
        <f t="shared" si="3"/>
        <v>50</v>
      </c>
      <c r="G14" s="17" t="s">
        <v>72</v>
      </c>
      <c r="H14" s="22" t="s">
        <v>73</v>
      </c>
      <c r="I14" s="22">
        <v>1996</v>
      </c>
      <c r="J14" s="22" t="s">
        <v>74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50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</sheetData>
  <sheetProtection/>
  <autoFilter ref="A2:AU2"/>
  <mergeCells count="1">
    <mergeCell ref="A1:J1"/>
  </mergeCells>
  <hyperlinks>
    <hyperlink ref="H13" r:id="rId1" display="http://www3.your-sports.com/details/results.php?sl=6.5949.de.2.Ergebnislisten%7CErgebnisliste%20MW&amp;pp=971"/>
    <hyperlink ref="H5" r:id="rId2" display="http://www3.your-sports.com/details/results.php?sl=6.5949.de.2.Ergebnislisten%7CErgebnisliste%20MW&amp;pp=606"/>
    <hyperlink ref="H4" r:id="rId3" display="http://www3.your-sports.com/details/results.php?sl=6.5913.de.5.Internet%7C07%20Zieleinlaufliste&amp;pp=131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2010-12-20T20:28:10Z</dcterms:created>
  <dcterms:modified xsi:type="dcterms:W3CDTF">2011-12-12T10:47:44Z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