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0 (2012)" sheetId="1" r:id="rId1"/>
  </sheets>
  <definedNames>
    <definedName name="_xlnm._FilterDatabase" localSheetId="0" hidden="1">'W40 (2012)'!$A$2:$AU$2</definedName>
    <definedName name="_xlnm.Print_Titles" localSheetId="0">'W40 (2012)'!$2:$2</definedName>
  </definedNames>
  <calcPr fullCalcOnLoad="1"/>
</workbook>
</file>

<file path=xl/sharedStrings.xml><?xml version="1.0" encoding="utf-8"?>
<sst xmlns="http://schemas.openxmlformats.org/spreadsheetml/2006/main" count="119" uniqueCount="111">
  <si>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</si>
  <si>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</si>
  <si>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</si>
  <si>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</si>
  <si>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</si>
  <si>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</si>
  <si>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</si>
  <si>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</si>
  <si>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</si>
  <si>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</si>
  <si>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</si>
  <si>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</si>
  <si>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</si>
  <si>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</si>
  <si>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</si>
  <si>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</si>
  <si>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</si>
  <si>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</si>
  <si>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</si>
  <si>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</si>
  <si>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</si>
  <si>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</si>
  <si>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</si>
  <si>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</si>
  <si>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</si>
  <si>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</si>
  <si>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</si>
  <si>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</si>
  <si>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</si>
  <si>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</si>
  <si>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</si>
  <si>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</si>
  <si>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</si>
  <si>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</si>
  <si>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</si>
  <si>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</si>
  <si>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</si>
  <si>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</si>
  <si>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</si>
  <si>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</si>
  <si>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</si>
  <si>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</si>
  <si>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</si>
  <si>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FC Germania Vossenack</t>
  </si>
  <si>
    <t>SC Komet Steckenborn</t>
  </si>
  <si>
    <t>Polis</t>
  </si>
  <si>
    <t>TV Roetgen</t>
  </si>
  <si>
    <t>Wirtz</t>
  </si>
  <si>
    <t>Kirfel</t>
  </si>
  <si>
    <t>Bleimann</t>
  </si>
  <si>
    <t xml:space="preserve"> Petra</t>
  </si>
  <si>
    <t>LAC Mausbach</t>
  </si>
  <si>
    <t>TV Konzen</t>
  </si>
  <si>
    <t xml:space="preserve"> Claudia</t>
  </si>
  <si>
    <t>Gautrois</t>
  </si>
  <si>
    <t>Isaac</t>
  </si>
  <si>
    <t>Aachener Engel</t>
  </si>
  <si>
    <t>SV Roland rollesbroich</t>
  </si>
  <si>
    <t>Seniorinnen W40: 40 bis 44 Jahre alt  (Jg. 1969 bis 1973)</t>
  </si>
  <si>
    <t xml:space="preserve"> Simone</t>
  </si>
  <si>
    <t xml:space="preserve"> Anja</t>
  </si>
  <si>
    <t xml:space="preserve"> Gabi</t>
  </si>
  <si>
    <t xml:space="preserve"> Alwine</t>
  </si>
  <si>
    <t>Arnoldsweiler Turnverein</t>
  </si>
  <si>
    <t>ANDRES</t>
  </si>
  <si>
    <t>GABY</t>
  </si>
  <si>
    <t>SC BÜTGENBACH</t>
  </si>
  <si>
    <t>ADAMCZAK</t>
  </si>
  <si>
    <t>EVELYNE</t>
  </si>
  <si>
    <t>LT ALSDORF-OST</t>
  </si>
  <si>
    <t>MERTENS</t>
  </si>
  <si>
    <t>FRANCIEN</t>
  </si>
  <si>
    <t>STAP BRUNSSUM</t>
  </si>
  <si>
    <t>FUCHS</t>
  </si>
  <si>
    <t>JAQUELINE</t>
  </si>
  <si>
    <t>SC KOMET STECKENBORN</t>
  </si>
  <si>
    <t>BACH</t>
  </si>
  <si>
    <t>ANJA</t>
  </si>
  <si>
    <t>Backhaus</t>
  </si>
  <si>
    <t xml:space="preserve"> Katja</t>
  </si>
  <si>
    <t>Bongard</t>
  </si>
  <si>
    <t>1972</t>
  </si>
  <si>
    <t>1970</t>
  </si>
  <si>
    <t>Campo</t>
  </si>
  <si>
    <t xml:space="preserve"> Lorna</t>
  </si>
  <si>
    <t>SG Sparkasse Aachen</t>
  </si>
  <si>
    <t>Kunze</t>
  </si>
  <si>
    <t xml:space="preserve"> Kerstin</t>
  </si>
  <si>
    <t>Team Pirate</t>
  </si>
  <si>
    <t>Baudermann</t>
  </si>
  <si>
    <t xml:space="preserve"> Sandra</t>
  </si>
  <si>
    <t>Swaton</t>
  </si>
  <si>
    <t xml:space="preserve"> Sonja</t>
  </si>
  <si>
    <t>1973</t>
  </si>
  <si>
    <t>LG Mützenich</t>
  </si>
  <si>
    <t>Offermanns</t>
  </si>
  <si>
    <t>Claudia</t>
  </si>
  <si>
    <t>Andrea</t>
  </si>
  <si>
    <t>Diana</t>
  </si>
  <si>
    <t>Simone</t>
  </si>
  <si>
    <t>Froitzheim</t>
  </si>
  <si>
    <t>van Dam</t>
  </si>
  <si>
    <t>BSG FA Düren</t>
  </si>
  <si>
    <t>Hilden</t>
  </si>
  <si>
    <t>TV Huchem-Stammeln</t>
  </si>
  <si>
    <t>Alemannia Aachen</t>
  </si>
  <si>
    <t>Melching</t>
  </si>
  <si>
    <t>Eva</t>
  </si>
  <si>
    <t>Peter-Szabo</t>
  </si>
  <si>
    <t>Team RunVicht...en</t>
  </si>
  <si>
    <t>DJK Elmar Kohlscheid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</si>
</sst>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7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egoe UI"/>
      <family val="0"/>
    </font>
    <font>
      <b/>
      <sz val="10"/>
      <name val="Segoe UI"/>
      <family val="2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.25"/>
      <name val="Calibri"/>
      <family val="0"/>
    </font>
    <font>
      <sz val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10"/>
      <name val="Arial"/>
      <family val="0"/>
    </font>
    <font>
      <sz val="10"/>
      <color indexed="63"/>
      <name val="Arial"/>
      <family val="2"/>
    </font>
    <font>
      <sz val="7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165" fontId="21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2" fillId="0" borderId="10" xfId="0" applyFont="1" applyBorder="1" applyAlignment="1">
      <alignment horizontal="left"/>
    </xf>
    <xf numFmtId="165" fontId="22" fillId="0" borderId="10" xfId="0" applyNumberFormat="1" applyFont="1" applyBorder="1" applyAlignment="1">
      <alignment horizontal="left"/>
    </xf>
    <xf numFmtId="0" fontId="24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textRotation="180"/>
    </xf>
    <xf numFmtId="164" fontId="26" fillId="0" borderId="10" xfId="0" applyNumberFormat="1" applyFont="1" applyFill="1" applyBorder="1" applyAlignment="1">
      <alignment horizontal="center" vertical="center" textRotation="180"/>
    </xf>
    <xf numFmtId="0" fontId="26" fillId="0" borderId="10" xfId="0" applyNumberFormat="1" applyFont="1" applyFill="1" applyBorder="1" applyAlignment="1">
      <alignment horizontal="center" vertical="center" textRotation="180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2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textRotation="90"/>
    </xf>
    <xf numFmtId="0" fontId="2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quotePrefix="1">
      <alignment/>
    </xf>
    <xf numFmtId="0" fontId="0" fillId="24" borderId="11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3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32" fillId="0" borderId="10" xfId="0" applyFont="1" applyBorder="1" applyAlignment="1">
      <alignment wrapText="1"/>
    </xf>
    <xf numFmtId="0" fontId="33" fillId="24" borderId="10" xfId="0" applyFont="1" applyFill="1" applyBorder="1" applyAlignment="1">
      <alignment horizontal="left" wrapText="1" indent="2"/>
    </xf>
    <xf numFmtId="0" fontId="33" fillId="24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33" fillId="24" borderId="10" xfId="0" applyFont="1" applyFill="1" applyBorder="1" applyAlignment="1">
      <alignment horizontal="left" wrapText="1" indent="2"/>
    </xf>
    <xf numFmtId="0" fontId="33" fillId="24" borderId="11" xfId="0" applyFont="1" applyFill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30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33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30" fillId="0" borderId="10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 applyProtection="1">
      <alignment/>
      <protection locked="0"/>
    </xf>
    <xf numFmtId="0" fontId="36" fillId="0" borderId="10" xfId="0" applyFont="1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0" fontId="0" fillId="24" borderId="11" xfId="0" applyFill="1" applyBorder="1" applyAlignment="1">
      <alignment wrapText="1"/>
    </xf>
    <xf numFmtId="165" fontId="21" fillId="0" borderId="11" xfId="0" applyNumberFormat="1" applyFont="1" applyBorder="1" applyAlignment="1">
      <alignment horizontal="left"/>
    </xf>
    <xf numFmtId="0" fontId="0" fillId="24" borderId="10" xfId="0" applyFill="1" applyBorder="1" applyAlignment="1">
      <alignment wrapText="1"/>
    </xf>
    <xf numFmtId="0" fontId="21" fillId="0" borderId="10" xfId="0" applyFont="1" applyBorder="1" applyAlignment="1">
      <alignment horizontal="left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 locked="0"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86</xdr:row>
      <xdr:rowOff>0</xdr:rowOff>
    </xdr:from>
    <xdr:to>
      <xdr:col>6</xdr:col>
      <xdr:colOff>152400</xdr:colOff>
      <xdr:row>86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9829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152400</xdr:colOff>
      <xdr:row>106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93738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152400</xdr:colOff>
      <xdr:row>81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5125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2.Ergebnislisten%7CZieleinlaufliste&amp;pp=17" TargetMode="External" /><Relationship Id="rId2" Type="http://schemas.openxmlformats.org/officeDocument/2006/relationships/hyperlink" Target="http://my1.raceresult.com/details/?sl=6.13455.de.2.Ergebnislisten%7CZieleinlaufliste&amp;pp=847" TargetMode="External" /><Relationship Id="rId3" Type="http://schemas.openxmlformats.org/officeDocument/2006/relationships/hyperlink" Target="http://my1.raceresult.com/details/?sl=6.13455.de.2.Ergebnislisten%7CZieleinlaufliste&amp;pp=846" TargetMode="External" /><Relationship Id="rId4" Type="http://schemas.openxmlformats.org/officeDocument/2006/relationships/hyperlink" Target="http://my1.raceresult.com/details/?sl=6.13455.de.1.Ergebnislisten%7CZieleinlaufliste&amp;pp=580" TargetMode="External" /><Relationship Id="rId5" Type="http://schemas.openxmlformats.org/officeDocument/2006/relationships/hyperlink" Target="http://my1.raceresult.com/details/?sl=6.13455.de.1.Ergebnislisten%7CZieleinlaufliste&amp;pp=694" TargetMode="External" /><Relationship Id="rId6" Type="http://schemas.openxmlformats.org/officeDocument/2006/relationships/hyperlink" Target="http://my1.raceresult.com/details/?sl=6.13455.de.1.Ergebnislisten%7CZieleinlaufliste&amp;pp=502" TargetMode="External" /><Relationship Id="rId7" Type="http://schemas.openxmlformats.org/officeDocument/2006/relationships/hyperlink" Target="http://my3.raceresult.com/details/results.php?sl=6.11549.de.7.Internet%7C07%20Zieleinlaufliste&amp;pp=1033" TargetMode="External" /><Relationship Id="rId8" Type="http://schemas.openxmlformats.org/officeDocument/2006/relationships/hyperlink" Target="http://my3.raceresult.com/details/results.php?sl=6.11549.de.7.Internet%7C07%20Zieleinlaufliste&amp;pp=1147" TargetMode="External" /><Relationship Id="rId9" Type="http://schemas.openxmlformats.org/officeDocument/2006/relationships/hyperlink" Target="http://my1.raceresult.com/details/results.php?sl=6.14439.de.1.Ergebnislisten%7CZieleinlaufliste&amp;pp=682" TargetMode="External" /><Relationship Id="rId10" Type="http://schemas.openxmlformats.org/officeDocument/2006/relationships/hyperlink" Target="http://my2.raceresult.com/details/results.php?sl=6.13724.de.8.Ergebnislisten%7CZieleinlaufliste&amp;pp=233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06"/>
  <sheetViews>
    <sheetView showGridLines="0"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28125" style="45" customWidth="1"/>
    <col min="2" max="2" width="4.7109375" style="43" customWidth="1"/>
    <col min="3" max="3" width="3.421875" style="43" customWidth="1"/>
    <col min="4" max="4" width="4.7109375" style="43" customWidth="1"/>
    <col min="5" max="5" width="3.7109375" style="43" customWidth="1"/>
    <col min="6" max="6" width="3.7109375" style="44" customWidth="1"/>
    <col min="7" max="7" width="12.140625" style="70" customWidth="1"/>
    <col min="8" max="8" width="8.7109375" style="70" customWidth="1"/>
    <col min="9" max="9" width="2.7109375" style="42" customWidth="1"/>
    <col min="10" max="10" width="3.7109375" style="42" customWidth="1"/>
    <col min="11" max="46" width="2.7109375" style="42" customWidth="1"/>
    <col min="47" max="47" width="3.00390625" style="42" bestFit="1" customWidth="1"/>
    <col min="48" max="16384" width="11.421875" style="42" customWidth="1"/>
  </cols>
  <sheetData>
    <row r="1" spans="1:47" s="9" customFormat="1" ht="18.75">
      <c r="A1" s="95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s="15" customFormat="1" ht="105.75" customHeight="1">
      <c r="A2" s="10" t="s">
        <v>42</v>
      </c>
      <c r="B2" s="11" t="s">
        <v>41</v>
      </c>
      <c r="C2" s="12" t="s">
        <v>40</v>
      </c>
      <c r="D2" s="12" t="s">
        <v>39</v>
      </c>
      <c r="E2" s="12" t="s">
        <v>38</v>
      </c>
      <c r="F2" s="10" t="s">
        <v>37</v>
      </c>
      <c r="G2" s="16" t="s">
        <v>36</v>
      </c>
      <c r="H2" s="16" t="s">
        <v>35</v>
      </c>
      <c r="I2" s="13" t="s">
        <v>34</v>
      </c>
      <c r="J2" s="13" t="s">
        <v>33</v>
      </c>
      <c r="K2" s="14" t="s">
        <v>32</v>
      </c>
      <c r="L2" s="14" t="s">
        <v>30</v>
      </c>
      <c r="M2" s="14" t="s">
        <v>29</v>
      </c>
      <c r="N2" s="14" t="s">
        <v>31</v>
      </c>
      <c r="O2" s="14" t="s">
        <v>28</v>
      </c>
      <c r="P2" s="14" t="s">
        <v>27</v>
      </c>
      <c r="Q2" s="14" t="s">
        <v>26</v>
      </c>
      <c r="R2" s="14" t="s">
        <v>56</v>
      </c>
      <c r="S2" s="14" t="s">
        <v>25</v>
      </c>
      <c r="T2" s="14" t="s">
        <v>24</v>
      </c>
      <c r="U2" s="14" t="s">
        <v>21</v>
      </c>
      <c r="V2" s="14" t="s">
        <v>23</v>
      </c>
      <c r="W2" s="14" t="s">
        <v>22</v>
      </c>
      <c r="X2" s="14" t="s">
        <v>57</v>
      </c>
      <c r="Y2" s="14" t="s">
        <v>20</v>
      </c>
      <c r="Z2" s="14" t="s">
        <v>18</v>
      </c>
      <c r="AA2" s="14" t="s">
        <v>17</v>
      </c>
      <c r="AB2" s="14" t="s">
        <v>16</v>
      </c>
      <c r="AC2" s="14" t="s">
        <v>19</v>
      </c>
      <c r="AD2" s="14" t="s">
        <v>15</v>
      </c>
      <c r="AE2" s="14" t="s">
        <v>14</v>
      </c>
      <c r="AF2" s="14" t="s">
        <v>13</v>
      </c>
      <c r="AG2" s="14" t="s">
        <v>12</v>
      </c>
      <c r="AH2" s="14" t="s">
        <v>11</v>
      </c>
      <c r="AI2" s="14" t="s">
        <v>9</v>
      </c>
      <c r="AJ2" s="14" t="s">
        <v>10</v>
      </c>
      <c r="AK2" s="14" t="s">
        <v>8</v>
      </c>
      <c r="AL2" s="14" t="s">
        <v>7</v>
      </c>
      <c r="AM2" s="14" t="s">
        <v>6</v>
      </c>
      <c r="AN2" s="14" t="s">
        <v>5</v>
      </c>
      <c r="AO2" s="14" t="s">
        <v>4</v>
      </c>
      <c r="AP2" s="14" t="s">
        <v>3</v>
      </c>
      <c r="AQ2" s="14" t="s">
        <v>44</v>
      </c>
      <c r="AR2" s="14" t="s">
        <v>2</v>
      </c>
      <c r="AS2" s="14" t="s">
        <v>1</v>
      </c>
      <c r="AT2" s="14" t="s">
        <v>0</v>
      </c>
      <c r="AU2" s="14"/>
    </row>
    <row r="3" spans="1:47" s="15" customFormat="1" ht="13.5" customHeight="1">
      <c r="A3" s="16">
        <v>1</v>
      </c>
      <c r="B3" s="17">
        <f aca="true" t="shared" si="0" ref="B3:B12">SUM(K3:AU3)</f>
        <v>1187</v>
      </c>
      <c r="C3" s="18">
        <f aca="true" t="shared" si="1" ref="C3:C12">COUNT(K3:AU3)</f>
        <v>24</v>
      </c>
      <c r="D3" s="18">
        <f aca="true" t="shared" si="2" ref="D3:D12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18">
        <f aca="true" t="shared" si="3" ref="E3:E12">IF(COUNT(K3:AU3)&lt;22,IF(COUNT(K3:AU3)&gt;14,(COUNT(K3:AU3)-15),0)*20,120)</f>
        <v>120</v>
      </c>
      <c r="F3" s="19">
        <f aca="true" t="shared" si="4" ref="F3:F12">D3+E3</f>
        <v>870</v>
      </c>
      <c r="G3" s="48" t="s">
        <v>78</v>
      </c>
      <c r="H3" s="48" t="s">
        <v>79</v>
      </c>
      <c r="I3" s="23">
        <v>1971</v>
      </c>
      <c r="J3" s="23" t="s">
        <v>110</v>
      </c>
      <c r="K3" s="22"/>
      <c r="L3" s="22"/>
      <c r="M3" s="22"/>
      <c r="N3" s="22"/>
      <c r="O3" s="22">
        <v>47</v>
      </c>
      <c r="P3" s="22">
        <v>48</v>
      </c>
      <c r="Q3" s="22">
        <v>50</v>
      </c>
      <c r="R3" s="22">
        <v>49</v>
      </c>
      <c r="S3" s="22">
        <v>50</v>
      </c>
      <c r="T3" s="22">
        <v>50</v>
      </c>
      <c r="U3" s="17">
        <v>47</v>
      </c>
      <c r="V3" s="16">
        <v>50</v>
      </c>
      <c r="W3" s="22">
        <v>49</v>
      </c>
      <c r="X3" s="22">
        <v>50</v>
      </c>
      <c r="Y3" s="22"/>
      <c r="Z3" s="25">
        <v>50</v>
      </c>
      <c r="AA3" s="22">
        <v>50</v>
      </c>
      <c r="AB3" s="22">
        <v>50</v>
      </c>
      <c r="AC3" s="22">
        <v>49</v>
      </c>
      <c r="AD3" s="22">
        <v>49</v>
      </c>
      <c r="AE3" s="22"/>
      <c r="AF3" s="22"/>
      <c r="AG3" s="22"/>
      <c r="AH3" s="22">
        <v>50</v>
      </c>
      <c r="AI3" s="16">
        <v>50</v>
      </c>
      <c r="AJ3" s="16">
        <v>50</v>
      </c>
      <c r="AK3" s="22">
        <v>50</v>
      </c>
      <c r="AL3" s="22">
        <v>50</v>
      </c>
      <c r="AM3" s="22"/>
      <c r="AN3" s="22"/>
      <c r="AO3" s="22"/>
      <c r="AP3" s="16">
        <v>50</v>
      </c>
      <c r="AQ3" s="22"/>
      <c r="AR3" s="16">
        <v>49</v>
      </c>
      <c r="AS3" s="22">
        <v>50</v>
      </c>
      <c r="AT3" s="22">
        <v>50</v>
      </c>
      <c r="AU3" s="22"/>
    </row>
    <row r="4" spans="1:47" s="15" customFormat="1" ht="13.5" customHeight="1">
      <c r="A4" s="16">
        <v>2</v>
      </c>
      <c r="B4" s="17">
        <f t="shared" si="0"/>
        <v>1145</v>
      </c>
      <c r="C4" s="18">
        <f t="shared" si="1"/>
        <v>24</v>
      </c>
      <c r="D4" s="18">
        <f t="shared" si="2"/>
        <v>734</v>
      </c>
      <c r="E4" s="18">
        <f t="shared" si="3"/>
        <v>120</v>
      </c>
      <c r="F4" s="19">
        <f t="shared" si="4"/>
        <v>854</v>
      </c>
      <c r="G4" s="55" t="s">
        <v>67</v>
      </c>
      <c r="H4" s="55" t="s">
        <v>68</v>
      </c>
      <c r="I4" s="7">
        <v>26299</v>
      </c>
      <c r="J4" s="6" t="s">
        <v>69</v>
      </c>
      <c r="K4" s="16">
        <v>45</v>
      </c>
      <c r="L4" s="16">
        <v>40</v>
      </c>
      <c r="M4" s="22"/>
      <c r="N4" s="22"/>
      <c r="O4" s="22">
        <v>46</v>
      </c>
      <c r="P4" s="22">
        <v>50</v>
      </c>
      <c r="Q4" s="22">
        <v>49</v>
      </c>
      <c r="R4" s="16">
        <v>47</v>
      </c>
      <c r="S4" s="22">
        <v>48</v>
      </c>
      <c r="T4" s="22"/>
      <c r="U4" s="22">
        <v>48</v>
      </c>
      <c r="V4" s="22">
        <v>49</v>
      </c>
      <c r="W4" s="16">
        <v>47</v>
      </c>
      <c r="X4" s="22"/>
      <c r="Y4" s="22"/>
      <c r="Z4" s="16">
        <v>50</v>
      </c>
      <c r="AA4" s="25">
        <v>46</v>
      </c>
      <c r="AB4" s="22"/>
      <c r="AC4" s="22">
        <v>48</v>
      </c>
      <c r="AD4" s="22"/>
      <c r="AE4" s="22"/>
      <c r="AF4" s="22"/>
      <c r="AG4" s="22">
        <v>50</v>
      </c>
      <c r="AH4" s="22">
        <v>49</v>
      </c>
      <c r="AI4" s="16">
        <v>46</v>
      </c>
      <c r="AJ4" s="22">
        <v>49</v>
      </c>
      <c r="AK4" s="22">
        <v>47</v>
      </c>
      <c r="AL4" s="22">
        <v>47</v>
      </c>
      <c r="AM4" s="22"/>
      <c r="AN4" s="22"/>
      <c r="AO4" s="22"/>
      <c r="AP4" s="22">
        <v>50</v>
      </c>
      <c r="AQ4" s="22">
        <v>48</v>
      </c>
      <c r="AR4" s="22">
        <v>50</v>
      </c>
      <c r="AS4" s="22">
        <v>48</v>
      </c>
      <c r="AT4" s="22">
        <v>48</v>
      </c>
      <c r="AU4" s="22"/>
    </row>
    <row r="5" spans="1:47" s="15" customFormat="1" ht="13.5" customHeight="1">
      <c r="A5" s="16">
        <v>3</v>
      </c>
      <c r="B5" s="17">
        <f t="shared" si="0"/>
        <v>1130</v>
      </c>
      <c r="C5" s="18">
        <f t="shared" si="1"/>
        <v>24</v>
      </c>
      <c r="D5" s="18">
        <f t="shared" si="2"/>
        <v>731</v>
      </c>
      <c r="E5" s="18">
        <f t="shared" si="3"/>
        <v>120</v>
      </c>
      <c r="F5" s="19">
        <f t="shared" si="4"/>
        <v>851</v>
      </c>
      <c r="G5" s="56" t="s">
        <v>73</v>
      </c>
      <c r="H5" s="56" t="s">
        <v>74</v>
      </c>
      <c r="I5" s="2">
        <v>25569</v>
      </c>
      <c r="J5" s="1" t="s">
        <v>75</v>
      </c>
      <c r="K5" s="22"/>
      <c r="L5" s="22">
        <v>49</v>
      </c>
      <c r="M5" s="22">
        <v>50</v>
      </c>
      <c r="N5" s="22"/>
      <c r="O5" s="22"/>
      <c r="P5" s="22"/>
      <c r="Q5" s="22">
        <v>48</v>
      </c>
      <c r="R5" s="22"/>
      <c r="S5" s="22">
        <v>42</v>
      </c>
      <c r="T5" s="22">
        <v>49</v>
      </c>
      <c r="U5" s="22"/>
      <c r="V5" s="22"/>
      <c r="W5" s="22"/>
      <c r="X5" s="16">
        <v>47</v>
      </c>
      <c r="Y5" s="22">
        <v>49</v>
      </c>
      <c r="Z5" s="16">
        <v>48</v>
      </c>
      <c r="AA5" s="22">
        <v>49</v>
      </c>
      <c r="AB5" s="22">
        <v>49</v>
      </c>
      <c r="AC5" s="22">
        <v>44</v>
      </c>
      <c r="AD5" s="22"/>
      <c r="AE5" s="22">
        <v>49</v>
      </c>
      <c r="AF5" s="22">
        <v>44</v>
      </c>
      <c r="AG5" s="22">
        <v>48</v>
      </c>
      <c r="AH5" s="22">
        <v>48</v>
      </c>
      <c r="AI5" s="22">
        <v>46</v>
      </c>
      <c r="AJ5" s="22"/>
      <c r="AK5" s="22">
        <v>45</v>
      </c>
      <c r="AL5" s="22">
        <v>44</v>
      </c>
      <c r="AM5" s="22">
        <v>46</v>
      </c>
      <c r="AN5" s="22"/>
      <c r="AO5" s="22">
        <v>50</v>
      </c>
      <c r="AP5" s="16">
        <v>45</v>
      </c>
      <c r="AQ5" s="22"/>
      <c r="AR5" s="22">
        <v>48</v>
      </c>
      <c r="AS5" s="22">
        <v>50</v>
      </c>
      <c r="AT5" s="22">
        <v>43</v>
      </c>
      <c r="AU5" s="22"/>
    </row>
    <row r="6" spans="1:47" s="15" customFormat="1" ht="13.5" customHeight="1">
      <c r="A6" s="16">
        <v>4</v>
      </c>
      <c r="B6" s="17">
        <f t="shared" si="0"/>
        <v>996</v>
      </c>
      <c r="C6" s="18">
        <f t="shared" si="1"/>
        <v>22</v>
      </c>
      <c r="D6" s="18">
        <f t="shared" si="2"/>
        <v>699</v>
      </c>
      <c r="E6" s="18">
        <f t="shared" si="3"/>
        <v>120</v>
      </c>
      <c r="F6" s="19">
        <f t="shared" si="4"/>
        <v>819</v>
      </c>
      <c r="G6" s="57" t="s">
        <v>45</v>
      </c>
      <c r="H6" s="57" t="s">
        <v>53</v>
      </c>
      <c r="I6" s="21">
        <v>1971</v>
      </c>
      <c r="J6" s="21" t="s">
        <v>46</v>
      </c>
      <c r="K6" s="22">
        <v>43</v>
      </c>
      <c r="L6" s="22"/>
      <c r="M6" s="22"/>
      <c r="N6" s="22"/>
      <c r="O6" s="22">
        <v>44</v>
      </c>
      <c r="P6" s="22"/>
      <c r="Q6" s="22"/>
      <c r="R6" s="22"/>
      <c r="S6" s="22">
        <v>40</v>
      </c>
      <c r="T6" s="16">
        <v>45</v>
      </c>
      <c r="U6" s="17">
        <v>43</v>
      </c>
      <c r="V6" s="22">
        <v>46</v>
      </c>
      <c r="W6" s="22">
        <v>46</v>
      </c>
      <c r="X6" s="22"/>
      <c r="Y6" s="16">
        <v>44</v>
      </c>
      <c r="Z6" s="16">
        <v>49</v>
      </c>
      <c r="AA6" s="16">
        <v>49</v>
      </c>
      <c r="AB6" s="22">
        <v>46</v>
      </c>
      <c r="AC6" s="24">
        <v>43</v>
      </c>
      <c r="AD6" s="22"/>
      <c r="AE6" s="22"/>
      <c r="AF6" s="22"/>
      <c r="AG6" s="22"/>
      <c r="AH6" s="22">
        <v>48</v>
      </c>
      <c r="AI6" s="22">
        <v>49</v>
      </c>
      <c r="AJ6" s="22">
        <v>47</v>
      </c>
      <c r="AK6" s="22">
        <v>46</v>
      </c>
      <c r="AL6" s="22">
        <v>45</v>
      </c>
      <c r="AM6" s="22">
        <v>47</v>
      </c>
      <c r="AN6" s="22">
        <v>43</v>
      </c>
      <c r="AO6" s="22"/>
      <c r="AP6" s="16">
        <v>47</v>
      </c>
      <c r="AQ6" s="22">
        <v>45</v>
      </c>
      <c r="AR6" s="16">
        <v>41</v>
      </c>
      <c r="AS6" s="22"/>
      <c r="AT6" s="22"/>
      <c r="AU6" s="22"/>
    </row>
    <row r="7" spans="1:47" s="15" customFormat="1" ht="13.5" customHeight="1">
      <c r="A7" s="16">
        <v>5</v>
      </c>
      <c r="B7" s="17">
        <f t="shared" si="0"/>
        <v>971</v>
      </c>
      <c r="C7" s="18">
        <f t="shared" si="1"/>
        <v>22</v>
      </c>
      <c r="D7" s="18">
        <f t="shared" si="2"/>
        <v>691</v>
      </c>
      <c r="E7" s="18">
        <f t="shared" si="3"/>
        <v>120</v>
      </c>
      <c r="F7" s="19">
        <f t="shared" si="4"/>
        <v>811</v>
      </c>
      <c r="G7" s="57" t="s">
        <v>48</v>
      </c>
      <c r="H7" s="57" t="s">
        <v>62</v>
      </c>
      <c r="I7" s="21">
        <v>1969</v>
      </c>
      <c r="J7" s="21" t="s">
        <v>63</v>
      </c>
      <c r="K7" s="22">
        <v>42</v>
      </c>
      <c r="L7" s="22">
        <v>47</v>
      </c>
      <c r="M7" s="22">
        <v>49</v>
      </c>
      <c r="N7" s="16">
        <v>45</v>
      </c>
      <c r="O7" s="22"/>
      <c r="P7" s="22">
        <v>46</v>
      </c>
      <c r="Q7" s="22">
        <v>45</v>
      </c>
      <c r="R7" s="16"/>
      <c r="S7" s="22"/>
      <c r="T7" s="22">
        <v>47</v>
      </c>
      <c r="U7" s="22"/>
      <c r="V7" s="22">
        <v>45</v>
      </c>
      <c r="W7" s="22">
        <v>44</v>
      </c>
      <c r="X7" s="22">
        <v>46</v>
      </c>
      <c r="Y7" s="22">
        <v>47</v>
      </c>
      <c r="Z7" s="22"/>
      <c r="AA7" s="22">
        <v>45</v>
      </c>
      <c r="AB7" s="22">
        <v>47</v>
      </c>
      <c r="AC7" s="22">
        <v>39</v>
      </c>
      <c r="AD7" s="22"/>
      <c r="AE7" s="22"/>
      <c r="AF7" s="22">
        <v>41</v>
      </c>
      <c r="AG7" s="22">
        <v>46</v>
      </c>
      <c r="AH7" s="22"/>
      <c r="AI7" s="22"/>
      <c r="AJ7" s="22">
        <v>43</v>
      </c>
      <c r="AK7" s="22"/>
      <c r="AL7" s="22">
        <v>41</v>
      </c>
      <c r="AM7" s="22">
        <v>38</v>
      </c>
      <c r="AN7" s="22"/>
      <c r="AO7" s="22"/>
      <c r="AP7" s="22">
        <v>49</v>
      </c>
      <c r="AQ7" s="22">
        <v>40</v>
      </c>
      <c r="AR7" s="16">
        <v>39</v>
      </c>
      <c r="AS7" s="22"/>
      <c r="AT7" s="22"/>
      <c r="AU7" s="22"/>
    </row>
    <row r="8" spans="1:47" s="15" customFormat="1" ht="13.5" customHeight="1">
      <c r="A8" s="16">
        <v>6</v>
      </c>
      <c r="B8" s="17">
        <f t="shared" si="0"/>
        <v>791</v>
      </c>
      <c r="C8" s="18">
        <f t="shared" si="1"/>
        <v>18</v>
      </c>
      <c r="D8" s="18">
        <f t="shared" si="2"/>
        <v>673</v>
      </c>
      <c r="E8" s="18">
        <f t="shared" si="3"/>
        <v>60</v>
      </c>
      <c r="F8" s="19">
        <f t="shared" si="4"/>
        <v>733</v>
      </c>
      <c r="G8" s="48" t="s">
        <v>80</v>
      </c>
      <c r="H8" s="48" t="s">
        <v>61</v>
      </c>
      <c r="I8" s="23">
        <v>1970</v>
      </c>
      <c r="J8" s="23" t="s">
        <v>46</v>
      </c>
      <c r="K8" s="22"/>
      <c r="L8" s="22"/>
      <c r="M8" s="22"/>
      <c r="N8" s="22"/>
      <c r="O8" s="22"/>
      <c r="P8" s="22">
        <v>45</v>
      </c>
      <c r="Q8" s="22"/>
      <c r="R8" s="22"/>
      <c r="S8" s="22">
        <v>39</v>
      </c>
      <c r="T8" s="16">
        <v>41</v>
      </c>
      <c r="U8" s="17">
        <v>42</v>
      </c>
      <c r="V8" s="22">
        <v>47</v>
      </c>
      <c r="W8" s="22">
        <v>45</v>
      </c>
      <c r="X8" s="22"/>
      <c r="Y8" s="22"/>
      <c r="Z8" s="22"/>
      <c r="AA8" s="22">
        <v>48</v>
      </c>
      <c r="AB8" s="22"/>
      <c r="AC8" s="22">
        <v>41</v>
      </c>
      <c r="AD8" s="31">
        <v>44</v>
      </c>
      <c r="AE8" s="16">
        <v>40</v>
      </c>
      <c r="AF8" s="22">
        <v>45</v>
      </c>
      <c r="AG8" s="22"/>
      <c r="AH8" s="22">
        <v>45</v>
      </c>
      <c r="AI8" s="22">
        <v>47</v>
      </c>
      <c r="AJ8" s="22">
        <v>46</v>
      </c>
      <c r="AK8" s="22"/>
      <c r="AL8" s="22">
        <v>43</v>
      </c>
      <c r="AM8" s="22">
        <v>45</v>
      </c>
      <c r="AN8" s="22"/>
      <c r="AO8" s="22"/>
      <c r="AP8" s="22"/>
      <c r="AQ8" s="22"/>
      <c r="AR8" s="22"/>
      <c r="AS8" s="22">
        <v>49</v>
      </c>
      <c r="AT8" s="22">
        <v>39</v>
      </c>
      <c r="AU8" s="22"/>
    </row>
    <row r="9" spans="1:47" s="15" customFormat="1" ht="13.5" customHeight="1">
      <c r="A9" s="16">
        <v>7</v>
      </c>
      <c r="B9" s="17">
        <f t="shared" si="0"/>
        <v>633</v>
      </c>
      <c r="C9" s="18">
        <f t="shared" si="1"/>
        <v>15</v>
      </c>
      <c r="D9" s="18">
        <f t="shared" si="2"/>
        <v>633</v>
      </c>
      <c r="E9" s="18">
        <f t="shared" si="3"/>
        <v>0</v>
      </c>
      <c r="F9" s="19">
        <f t="shared" si="4"/>
        <v>633</v>
      </c>
      <c r="G9" s="80" t="s">
        <v>89</v>
      </c>
      <c r="H9" s="58" t="s">
        <v>90</v>
      </c>
      <c r="I9" s="27" t="s">
        <v>81</v>
      </c>
      <c r="J9" s="46" t="s">
        <v>109</v>
      </c>
      <c r="K9" s="22"/>
      <c r="L9" s="22"/>
      <c r="M9" s="22"/>
      <c r="N9" s="22"/>
      <c r="O9" s="22"/>
      <c r="P9" s="22"/>
      <c r="Q9" s="22">
        <v>42</v>
      </c>
      <c r="R9" s="22"/>
      <c r="S9" s="22"/>
      <c r="T9" s="16">
        <v>35</v>
      </c>
      <c r="U9" s="22"/>
      <c r="V9" s="22"/>
      <c r="W9" s="22"/>
      <c r="X9" s="22"/>
      <c r="Y9" s="22"/>
      <c r="Z9" s="16">
        <v>45</v>
      </c>
      <c r="AA9" s="22">
        <v>41</v>
      </c>
      <c r="AB9" s="22">
        <v>46</v>
      </c>
      <c r="AC9" s="22"/>
      <c r="AD9" s="22"/>
      <c r="AE9" s="16">
        <v>38</v>
      </c>
      <c r="AF9" s="22"/>
      <c r="AG9" s="22"/>
      <c r="AH9" s="22">
        <v>44</v>
      </c>
      <c r="AI9" s="22">
        <v>43</v>
      </c>
      <c r="AJ9" s="22">
        <v>44</v>
      </c>
      <c r="AK9" s="22">
        <v>42</v>
      </c>
      <c r="AL9" s="22"/>
      <c r="AM9" s="22"/>
      <c r="AN9" s="22">
        <v>40</v>
      </c>
      <c r="AO9" s="22"/>
      <c r="AP9" s="16">
        <v>44</v>
      </c>
      <c r="AQ9" s="22"/>
      <c r="AR9" s="22">
        <v>46</v>
      </c>
      <c r="AS9" s="22">
        <v>43</v>
      </c>
      <c r="AT9" s="22">
        <v>40</v>
      </c>
      <c r="AU9" s="22"/>
    </row>
    <row r="10" spans="1:47" s="15" customFormat="1" ht="13.5" customHeight="1">
      <c r="A10" s="16">
        <v>8</v>
      </c>
      <c r="B10" s="17">
        <f t="shared" si="0"/>
        <v>614</v>
      </c>
      <c r="C10" s="18">
        <f t="shared" si="1"/>
        <v>14</v>
      </c>
      <c r="D10" s="18">
        <f t="shared" si="2"/>
        <v>614</v>
      </c>
      <c r="E10" s="18">
        <f t="shared" si="3"/>
        <v>0</v>
      </c>
      <c r="F10" s="19">
        <f t="shared" si="4"/>
        <v>614</v>
      </c>
      <c r="G10" s="58" t="s">
        <v>47</v>
      </c>
      <c r="H10" s="58" t="s">
        <v>60</v>
      </c>
      <c r="I10" s="21">
        <v>1970</v>
      </c>
      <c r="J10" s="21" t="s">
        <v>43</v>
      </c>
      <c r="K10" s="22">
        <v>44</v>
      </c>
      <c r="L10" s="16"/>
      <c r="M10" s="16"/>
      <c r="N10" s="22"/>
      <c r="O10" s="22"/>
      <c r="P10" s="22">
        <v>47</v>
      </c>
      <c r="Q10" s="22">
        <v>47</v>
      </c>
      <c r="R10" s="22"/>
      <c r="S10" s="22"/>
      <c r="T10" s="16">
        <v>42</v>
      </c>
      <c r="U10" s="22"/>
      <c r="V10" s="24"/>
      <c r="W10" s="22"/>
      <c r="X10" s="22"/>
      <c r="Y10" s="22"/>
      <c r="Z10" s="22"/>
      <c r="AA10" s="22">
        <v>44</v>
      </c>
      <c r="AB10" s="16">
        <v>42</v>
      </c>
      <c r="AC10" s="22">
        <v>40</v>
      </c>
      <c r="AD10" s="31">
        <v>43</v>
      </c>
      <c r="AE10" s="22"/>
      <c r="AF10" s="22"/>
      <c r="AG10" s="22">
        <v>47</v>
      </c>
      <c r="AH10" s="22">
        <v>46</v>
      </c>
      <c r="AI10" s="22"/>
      <c r="AJ10" s="22">
        <v>45</v>
      </c>
      <c r="AK10" s="22">
        <v>44</v>
      </c>
      <c r="AL10" s="22">
        <v>42</v>
      </c>
      <c r="AM10" s="22"/>
      <c r="AN10" s="22">
        <v>41</v>
      </c>
      <c r="AO10" s="22"/>
      <c r="AP10" s="22"/>
      <c r="AQ10" s="22"/>
      <c r="AR10" s="22"/>
      <c r="AS10" s="22"/>
      <c r="AT10" s="22"/>
      <c r="AU10" s="22"/>
    </row>
    <row r="11" spans="1:47" s="15" customFormat="1" ht="13.5" customHeight="1">
      <c r="A11" s="16">
        <v>9</v>
      </c>
      <c r="B11" s="17">
        <f t="shared" si="0"/>
        <v>523</v>
      </c>
      <c r="C11" s="18">
        <f t="shared" si="1"/>
        <v>12</v>
      </c>
      <c r="D11" s="18">
        <f t="shared" si="2"/>
        <v>523</v>
      </c>
      <c r="E11" s="18">
        <f t="shared" si="3"/>
        <v>0</v>
      </c>
      <c r="F11" s="19">
        <f t="shared" si="4"/>
        <v>523</v>
      </c>
      <c r="G11" s="80" t="s">
        <v>86</v>
      </c>
      <c r="H11" s="58" t="s">
        <v>87</v>
      </c>
      <c r="I11" s="27" t="s">
        <v>82</v>
      </c>
      <c r="J11" s="26" t="s">
        <v>88</v>
      </c>
      <c r="K11" s="22"/>
      <c r="L11" s="22"/>
      <c r="M11" s="22"/>
      <c r="N11" s="22"/>
      <c r="O11" s="22"/>
      <c r="P11" s="22"/>
      <c r="Q11" s="22">
        <v>43</v>
      </c>
      <c r="R11" s="22"/>
      <c r="S11" s="22"/>
      <c r="T11" s="22">
        <v>44</v>
      </c>
      <c r="U11" s="22"/>
      <c r="V11" s="22">
        <v>43</v>
      </c>
      <c r="W11" s="22">
        <v>43</v>
      </c>
      <c r="X11" s="22"/>
      <c r="Y11" s="22"/>
      <c r="Z11" s="22">
        <v>43</v>
      </c>
      <c r="AA11" s="22">
        <v>43</v>
      </c>
      <c r="AB11" s="22"/>
      <c r="AC11" s="22"/>
      <c r="AD11" s="22"/>
      <c r="AE11" s="22">
        <v>48</v>
      </c>
      <c r="AF11" s="22"/>
      <c r="AG11" s="22"/>
      <c r="AH11" s="22">
        <v>46</v>
      </c>
      <c r="AI11" s="22">
        <v>44</v>
      </c>
      <c r="AJ11" s="22"/>
      <c r="AK11" s="22"/>
      <c r="AL11" s="22">
        <v>40</v>
      </c>
      <c r="AM11" s="22">
        <v>39</v>
      </c>
      <c r="AN11" s="22"/>
      <c r="AO11" s="22"/>
      <c r="AP11" s="22"/>
      <c r="AQ11" s="22"/>
      <c r="AR11" s="22">
        <v>47</v>
      </c>
      <c r="AS11" s="22"/>
      <c r="AT11" s="22"/>
      <c r="AU11" s="22"/>
    </row>
    <row r="12" spans="1:47" s="15" customFormat="1" ht="13.5" customHeight="1">
      <c r="A12" s="16">
        <v>10</v>
      </c>
      <c r="B12" s="17">
        <f t="shared" si="0"/>
        <v>500</v>
      </c>
      <c r="C12" s="18">
        <f t="shared" si="1"/>
        <v>10</v>
      </c>
      <c r="D12" s="18">
        <f t="shared" si="2"/>
        <v>500</v>
      </c>
      <c r="E12" s="18">
        <f t="shared" si="3"/>
        <v>0</v>
      </c>
      <c r="F12" s="19">
        <f t="shared" si="4"/>
        <v>500</v>
      </c>
      <c r="G12" s="56" t="s">
        <v>64</v>
      </c>
      <c r="H12" s="56" t="s">
        <v>65</v>
      </c>
      <c r="I12" s="2">
        <v>26299</v>
      </c>
      <c r="J12" s="1" t="s">
        <v>66</v>
      </c>
      <c r="K12" s="22"/>
      <c r="L12" s="16">
        <v>50</v>
      </c>
      <c r="M12" s="22"/>
      <c r="N12" s="22"/>
      <c r="O12" s="22">
        <v>50</v>
      </c>
      <c r="P12" s="22"/>
      <c r="Q12" s="16">
        <v>50</v>
      </c>
      <c r="R12" s="22"/>
      <c r="S12" s="22"/>
      <c r="T12" s="25">
        <v>50</v>
      </c>
      <c r="U12" s="22">
        <v>50</v>
      </c>
      <c r="V12" s="22"/>
      <c r="W12" s="16"/>
      <c r="X12" s="22"/>
      <c r="Y12" s="22"/>
      <c r="Z12" s="22"/>
      <c r="AA12" s="16">
        <v>50</v>
      </c>
      <c r="AB12" s="16">
        <v>50</v>
      </c>
      <c r="AC12" s="16">
        <v>50</v>
      </c>
      <c r="AD12" s="22">
        <v>50</v>
      </c>
      <c r="AE12" s="16">
        <v>50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s="15" customFormat="1" ht="13.5" customHeight="1">
      <c r="A13" s="16"/>
      <c r="B13" s="17"/>
      <c r="C13" s="18"/>
      <c r="D13" s="18"/>
      <c r="E13" s="18"/>
      <c r="F13" s="19"/>
      <c r="G13" s="56"/>
      <c r="H13" s="56"/>
      <c r="I13" s="2"/>
      <c r="J13" s="1"/>
      <c r="K13" s="22"/>
      <c r="L13" s="16"/>
      <c r="M13" s="22"/>
      <c r="N13" s="22"/>
      <c r="O13" s="22"/>
      <c r="P13" s="22"/>
      <c r="Q13" s="16"/>
      <c r="R13" s="22"/>
      <c r="S13" s="22"/>
      <c r="T13" s="25"/>
      <c r="U13" s="22"/>
      <c r="V13" s="22"/>
      <c r="W13" s="16"/>
      <c r="X13" s="22"/>
      <c r="Y13" s="22"/>
      <c r="Z13" s="22"/>
      <c r="AA13" s="16"/>
      <c r="AB13" s="16"/>
      <c r="AC13" s="16"/>
      <c r="AD13" s="22"/>
      <c r="AE13" s="16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s="15" customFormat="1" ht="13.5" customHeight="1">
      <c r="A14" s="16"/>
      <c r="B14" s="17"/>
      <c r="C14" s="18"/>
      <c r="D14" s="18"/>
      <c r="E14" s="18"/>
      <c r="F14" s="19"/>
      <c r="G14" s="56"/>
      <c r="H14" s="56"/>
      <c r="I14" s="2"/>
      <c r="J14" s="1"/>
      <c r="K14" s="22"/>
      <c r="L14" s="16"/>
      <c r="M14" s="22"/>
      <c r="N14" s="22"/>
      <c r="O14" s="22"/>
      <c r="P14" s="22"/>
      <c r="Q14" s="16"/>
      <c r="R14" s="22"/>
      <c r="S14" s="22"/>
      <c r="T14" s="25"/>
      <c r="U14" s="22"/>
      <c r="V14" s="22"/>
      <c r="W14" s="16"/>
      <c r="X14" s="22"/>
      <c r="Y14" s="22"/>
      <c r="Z14" s="22"/>
      <c r="AA14" s="16"/>
      <c r="AB14" s="16"/>
      <c r="AC14" s="16"/>
      <c r="AD14" s="22"/>
      <c r="AE14" s="16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s="15" customFormat="1" ht="13.5" customHeight="1">
      <c r="A15" s="16"/>
      <c r="B15" s="17">
        <f>SUM(K15:AU15)</f>
        <v>380</v>
      </c>
      <c r="C15" s="30">
        <f>COUNT(K15:AU15)</f>
        <v>8</v>
      </c>
      <c r="D15" s="30">
        <f>IF(COUNT(K15:AU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+IF(COUNT(K15:AU15)&gt;7,LARGE(K15:AU15,8),0)+IF(COUNT(K15:AU15)&gt;8,LARGE(K15:AU15,9),0)+IF(COUNT(K15:AU15)&gt;9,LARGE(K15:AU15,10),0)+IF(COUNT(K15:AU15)&gt;10,LARGE(K15:AU15,11),0)+IF(COUNT(K15:AU15)&gt;11,LARGE(K15:AU15,12),0)+IF(COUNT(K15:AU15)&gt;12,LARGE(K15:AU15,13),0)+IF(COUNT(K15:AU15)&gt;13,LARGE(K15:AU15,14),0)+IF(COUNT(K15:AU15)&gt;14,LARGE(K15:AU15,15),0)</f>
        <v>380</v>
      </c>
      <c r="E15" s="30">
        <f>IF(COUNT(K15:AU15)&lt;22,IF(COUNT(K15:AU15)&gt;14,(COUNT(K15:AU15)-15),0)*20,120)</f>
        <v>0</v>
      </c>
      <c r="F15" s="19">
        <f>D15+E15</f>
        <v>380</v>
      </c>
      <c r="G15" s="60" t="s">
        <v>100</v>
      </c>
      <c r="H15" s="60" t="s">
        <v>97</v>
      </c>
      <c r="I15" s="21">
        <v>1972</v>
      </c>
      <c r="J15" s="21" t="s">
        <v>85</v>
      </c>
      <c r="K15" s="31"/>
      <c r="L15" s="31"/>
      <c r="M15" s="31"/>
      <c r="N15" s="31"/>
      <c r="O15" s="31"/>
      <c r="P15" s="31"/>
      <c r="Q15" s="31"/>
      <c r="R15" s="31"/>
      <c r="S15" s="31"/>
      <c r="T15" s="32">
        <v>45</v>
      </c>
      <c r="U15" s="33"/>
      <c r="V15" s="30">
        <v>49</v>
      </c>
      <c r="W15" s="31"/>
      <c r="X15" s="31"/>
      <c r="Y15" s="30">
        <v>46</v>
      </c>
      <c r="Z15" s="47">
        <v>49</v>
      </c>
      <c r="AA15" s="47">
        <v>50</v>
      </c>
      <c r="AB15" s="31"/>
      <c r="AC15" s="31"/>
      <c r="AD15" s="31">
        <v>45</v>
      </c>
      <c r="AE15" s="31"/>
      <c r="AF15" s="31"/>
      <c r="AG15" s="31"/>
      <c r="AH15" s="31">
        <v>49</v>
      </c>
      <c r="AI15" s="31"/>
      <c r="AJ15" s="31"/>
      <c r="AK15" s="31"/>
      <c r="AL15" s="31"/>
      <c r="AM15" s="31"/>
      <c r="AN15" s="31"/>
      <c r="AO15" s="31"/>
      <c r="AP15" s="31"/>
      <c r="AQ15" s="31"/>
      <c r="AR15" s="30">
        <v>47</v>
      </c>
      <c r="AS15" s="31"/>
      <c r="AT15" s="31"/>
      <c r="AU15" s="22"/>
    </row>
    <row r="16" spans="1:47" s="15" customFormat="1" ht="13.5" customHeight="1">
      <c r="A16" s="16"/>
      <c r="B16" s="17">
        <f>SUM(K16:AU16)</f>
        <v>379</v>
      </c>
      <c r="C16" s="18">
        <f>COUNT(K16:AU16)</f>
        <v>8</v>
      </c>
      <c r="D16" s="18">
        <f>IF(COUNT(K16:AU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+IF(COUNT(K16:AU16)&gt;7,LARGE(K16:AU16,8),0)+IF(COUNT(K16:AU16)&gt;8,LARGE(K16:AU16,9),0)+IF(COUNT(K16:AU16)&gt;9,LARGE(K16:AU16,10),0)+IF(COUNT(K16:AU16)&gt;10,LARGE(K16:AU16,11),0)+IF(COUNT(K16:AU16)&gt;11,LARGE(K16:AU16,12),0)+IF(COUNT(K16:AU16)&gt;12,LARGE(K16:AU16,13),0)+IF(COUNT(K16:AU16)&gt;13,LARGE(K16:AU16,14),0)+IF(COUNT(K16:AU16)&gt;14,LARGE(K16:AU16,15),0)</f>
        <v>379</v>
      </c>
      <c r="E16" s="18">
        <f>IF(COUNT(K16:AU16)&lt;22,IF(COUNT(K16:AU16)&gt;14,(COUNT(K16:AU16)-15),0)*20,120)</f>
        <v>0</v>
      </c>
      <c r="F16" s="19">
        <f>D16+E16</f>
        <v>379</v>
      </c>
      <c r="G16" s="60" t="s">
        <v>54</v>
      </c>
      <c r="H16" s="60" t="s">
        <v>59</v>
      </c>
      <c r="I16" s="21">
        <v>1969</v>
      </c>
      <c r="J16" s="21" t="s">
        <v>52</v>
      </c>
      <c r="K16" s="16">
        <v>49</v>
      </c>
      <c r="L16" s="22"/>
      <c r="M16" s="22"/>
      <c r="N16" s="16"/>
      <c r="O16" s="22"/>
      <c r="P16" s="22"/>
      <c r="Q16" s="22"/>
      <c r="R16" s="16"/>
      <c r="S16" s="22"/>
      <c r="T16" s="24">
        <v>46</v>
      </c>
      <c r="U16" s="22">
        <v>46</v>
      </c>
      <c r="V16" s="22"/>
      <c r="W16" s="22"/>
      <c r="X16" s="22">
        <v>49</v>
      </c>
      <c r="Y16" s="22"/>
      <c r="Z16" s="25">
        <v>48</v>
      </c>
      <c r="AA16" s="22">
        <v>47</v>
      </c>
      <c r="AB16" s="22"/>
      <c r="AC16" s="22">
        <v>47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>
        <v>47</v>
      </c>
      <c r="AR16" s="22"/>
      <c r="AS16" s="22"/>
      <c r="AT16" s="22"/>
      <c r="AU16" s="22"/>
    </row>
    <row r="17" spans="1:47" s="15" customFormat="1" ht="13.5" customHeight="1">
      <c r="A17" s="16"/>
      <c r="B17" s="17">
        <f>SUM(K17:AU17)</f>
        <v>370</v>
      </c>
      <c r="C17" s="18">
        <f>COUNT(K17:AU17)</f>
        <v>9</v>
      </c>
      <c r="D17" s="18">
        <f>IF(COUNT(K17:AU17)&gt;0,LARGE(K17:AU17,1),0)+IF(COUNT(K17:AU17)&gt;1,LARGE(K17:AU17,2),0)+IF(COUNT(K17:AU17)&gt;2,LARGE(K17:AU17,3),0)+IF(COUNT(K17:AU17)&gt;3,LARGE(K17:AU17,4),0)+IF(COUNT(K17:AU17)&gt;4,LARGE(K17:AU17,5),0)+IF(COUNT(K17:AU17)&gt;5,LARGE(K17:AU17,6),0)+IF(COUNT(K17:AU17)&gt;6,LARGE(K17:AU17,7),0)+IF(COUNT(K17:AU17)&gt;7,LARGE(K17:AU17,8),0)+IF(COUNT(K17:AU17)&gt;8,LARGE(K17:AU17,9),0)+IF(COUNT(K17:AU17)&gt;9,LARGE(K17:AU17,10),0)+IF(COUNT(K17:AU17)&gt;10,LARGE(K17:AU17,11),0)+IF(COUNT(K17:AU17)&gt;11,LARGE(K17:AU17,12),0)+IF(COUNT(K17:AU17)&gt;12,LARGE(K17:AU17,13),0)+IF(COUNT(K17:AU17)&gt;13,LARGE(K17:AU17,14),0)+IF(COUNT(K17:AU17)&gt;14,LARGE(K17:AU17,15),0)</f>
        <v>370</v>
      </c>
      <c r="E17" s="18">
        <f>IF(COUNT(K17:AU17)&lt;22,IF(COUNT(K17:AU17)&gt;14,(COUNT(K17:AU17)-15),0)*20,120)</f>
        <v>0</v>
      </c>
      <c r="F17" s="19">
        <f>D17+E17</f>
        <v>370</v>
      </c>
      <c r="G17" s="62" t="s">
        <v>95</v>
      </c>
      <c r="H17" s="62" t="s">
        <v>96</v>
      </c>
      <c r="I17" s="28" t="s">
        <v>82</v>
      </c>
      <c r="J17" s="28"/>
      <c r="K17" s="22"/>
      <c r="L17" s="22"/>
      <c r="M17" s="22"/>
      <c r="N17" s="22"/>
      <c r="O17" s="22"/>
      <c r="P17" s="22"/>
      <c r="Q17" s="22"/>
      <c r="R17" s="22">
        <v>37</v>
      </c>
      <c r="S17" s="22"/>
      <c r="T17" s="24">
        <v>37</v>
      </c>
      <c r="U17" s="29"/>
      <c r="V17" s="16">
        <v>46</v>
      </c>
      <c r="W17" s="22"/>
      <c r="X17" s="22"/>
      <c r="Y17" s="16">
        <v>41</v>
      </c>
      <c r="Z17" s="25">
        <v>44</v>
      </c>
      <c r="AA17" s="22"/>
      <c r="AB17" s="22"/>
      <c r="AC17" s="22"/>
      <c r="AD17" s="22"/>
      <c r="AE17" s="22"/>
      <c r="AF17" s="22">
        <v>40</v>
      </c>
      <c r="AG17" s="22"/>
      <c r="AH17" s="22"/>
      <c r="AI17" s="22"/>
      <c r="AJ17" s="22"/>
      <c r="AK17" s="22">
        <v>43</v>
      </c>
      <c r="AL17" s="22"/>
      <c r="AM17" s="22">
        <v>42</v>
      </c>
      <c r="AN17" s="22"/>
      <c r="AO17" s="22"/>
      <c r="AP17" s="22"/>
      <c r="AQ17" s="22"/>
      <c r="AR17" s="16">
        <v>40</v>
      </c>
      <c r="AS17" s="22"/>
      <c r="AT17" s="22"/>
      <c r="AU17" s="22"/>
    </row>
    <row r="18" spans="1:47" s="15" customFormat="1" ht="13.5" customHeight="1">
      <c r="A18" s="16"/>
      <c r="B18" s="17">
        <f>SUM(K18:AU18)</f>
        <v>293</v>
      </c>
      <c r="C18" s="30">
        <f>COUNT(K18:AU18)</f>
        <v>6</v>
      </c>
      <c r="D18" s="30">
        <f>IF(COUNT(K18:AU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+IF(COUNT(K18:AU18)&gt;7,LARGE(K18:AU18,8),0)+IF(COUNT(K18:AU18)&gt;8,LARGE(K18:AU18,9),0)+IF(COUNT(K18:AU18)&gt;9,LARGE(K18:AU18,10),0)+IF(COUNT(K18:AU18)&gt;10,LARGE(K18:AU18,11),0)+IF(COUNT(K18:AU18)&gt;11,LARGE(K18:AU18,12),0)+IF(COUNT(K18:AU18)&gt;12,LARGE(K18:AU18,13),0)+IF(COUNT(K18:AU18)&gt;13,LARGE(K18:AU18,14),0)+IF(COUNT(K18:AU18)&gt;14,LARGE(K18:AU18,15),0)</f>
        <v>293</v>
      </c>
      <c r="E18" s="30">
        <f>IF(COUNT(K18:AU18)&lt;22,IF(COUNT(K18:AU18)&gt;14,(COUNT(K18:AU18)-15),0)*20,120)</f>
        <v>0</v>
      </c>
      <c r="F18" s="19">
        <f>D18+E18</f>
        <v>293</v>
      </c>
      <c r="G18" s="60" t="s">
        <v>103</v>
      </c>
      <c r="H18" s="60" t="s">
        <v>98</v>
      </c>
      <c r="I18" s="34">
        <v>1970</v>
      </c>
      <c r="J18" s="20" t="s">
        <v>104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0">
        <v>50</v>
      </c>
      <c r="X18" s="31"/>
      <c r="Y18" s="31"/>
      <c r="Z18" s="31"/>
      <c r="AA18" s="31"/>
      <c r="AB18" s="30">
        <v>49</v>
      </c>
      <c r="AC18" s="31"/>
      <c r="AD18" s="31">
        <v>48</v>
      </c>
      <c r="AE18" s="31"/>
      <c r="AF18" s="31"/>
      <c r="AG18" s="31"/>
      <c r="AH18" s="31"/>
      <c r="AI18" s="30">
        <v>48</v>
      </c>
      <c r="AJ18" s="31"/>
      <c r="AK18" s="31"/>
      <c r="AL18" s="31">
        <v>49</v>
      </c>
      <c r="AM18" s="31"/>
      <c r="AN18" s="31">
        <v>49</v>
      </c>
      <c r="AO18" s="31"/>
      <c r="AP18" s="31"/>
      <c r="AQ18" s="31"/>
      <c r="AR18" s="31"/>
      <c r="AS18" s="31"/>
      <c r="AT18" s="31"/>
      <c r="AU18" s="22"/>
    </row>
    <row r="19" spans="1:47" s="15" customFormat="1" ht="13.5" customHeight="1">
      <c r="A19" s="16"/>
      <c r="B19" s="17">
        <f>SUM(K19:AU19)</f>
        <v>279</v>
      </c>
      <c r="C19" s="30">
        <f>COUNT(K19:AU19)</f>
        <v>6</v>
      </c>
      <c r="D19" s="30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+IF(COUNT(K19:AU19)&gt;7,LARGE(K19:AU19,8),0)+IF(COUNT(K19:AU19)&gt;8,LARGE(K19:AU19,9),0)+IF(COUNT(K19:AU19)&gt;9,LARGE(K19:AU19,10),0)+IF(COUNT(K19:AU19)&gt;10,LARGE(K19:AU19,11),0)+IF(COUNT(K19:AU19)&gt;11,LARGE(K19:AU19,12),0)+IF(COUNT(K19:AU19)&gt;12,LARGE(K19:AU19,13),0)+IF(COUNT(K19:AU19)&gt;13,LARGE(K19:AU19,14),0)+IF(COUNT(K19:AU19)&gt;14,LARGE(K19:AU19,15),0)</f>
        <v>279</v>
      </c>
      <c r="E19" s="30">
        <f>IF(COUNT(K19:AU19)&lt;22,IF(COUNT(K19:AU19)&gt;14,(COUNT(K19:AU19)-15),0)*20,120)</f>
        <v>0</v>
      </c>
      <c r="F19" s="19">
        <f>D19+E19</f>
        <v>279</v>
      </c>
      <c r="G19" s="60" t="s">
        <v>101</v>
      </c>
      <c r="H19" s="60" t="s">
        <v>99</v>
      </c>
      <c r="I19" s="21">
        <v>1972</v>
      </c>
      <c r="J19" s="21" t="s">
        <v>102</v>
      </c>
      <c r="K19" s="31"/>
      <c r="L19" s="31"/>
      <c r="M19" s="31"/>
      <c r="N19" s="31"/>
      <c r="O19" s="31"/>
      <c r="P19" s="31"/>
      <c r="Q19" s="31"/>
      <c r="R19" s="31"/>
      <c r="S19" s="31"/>
      <c r="T19" s="32">
        <v>43</v>
      </c>
      <c r="U19" s="33"/>
      <c r="V19" s="33"/>
      <c r="W19" s="33"/>
      <c r="X19" s="33"/>
      <c r="Y19" s="33"/>
      <c r="Z19" s="33"/>
      <c r="AA19" s="33"/>
      <c r="AB19" s="33"/>
      <c r="AC19" s="33"/>
      <c r="AD19" s="51">
        <v>46</v>
      </c>
      <c r="AE19" s="33"/>
      <c r="AF19" s="33">
        <v>47</v>
      </c>
      <c r="AG19" s="33"/>
      <c r="AH19" s="33"/>
      <c r="AI19" s="30">
        <v>47</v>
      </c>
      <c r="AJ19" s="33"/>
      <c r="AK19" s="33"/>
      <c r="AL19" s="33">
        <v>48</v>
      </c>
      <c r="AM19" s="33"/>
      <c r="AN19" s="33">
        <v>48</v>
      </c>
      <c r="AO19" s="33"/>
      <c r="AP19" s="33"/>
      <c r="AQ19" s="33"/>
      <c r="AR19" s="33"/>
      <c r="AS19" s="33"/>
      <c r="AT19" s="33"/>
      <c r="AU19" s="22"/>
    </row>
    <row r="20" spans="1:47" s="15" customFormat="1" ht="13.5" customHeight="1">
      <c r="A20" s="16"/>
      <c r="B20" s="17">
        <f>SUM(K20:AU20)</f>
        <v>268</v>
      </c>
      <c r="C20" s="18">
        <f>COUNT(K20:AU20)</f>
        <v>6</v>
      </c>
      <c r="D20" s="18">
        <f>IF(COUNT(K20:AU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+IF(COUNT(K20:AU20)&gt;14,LARGE(K20:AU20,15),0)</f>
        <v>268</v>
      </c>
      <c r="E20" s="18">
        <f>IF(COUNT(K20:AU20)&lt;22,IF(COUNT(K20:AU20)&gt;14,(COUNT(K20:AU20)-15),0)*20,120)</f>
        <v>0</v>
      </c>
      <c r="F20" s="19">
        <f>D20+E20</f>
        <v>268</v>
      </c>
      <c r="G20" s="61" t="s">
        <v>76</v>
      </c>
      <c r="H20" s="61" t="s">
        <v>77</v>
      </c>
      <c r="I20" s="2">
        <v>26299</v>
      </c>
      <c r="J20" s="1" t="s">
        <v>66</v>
      </c>
      <c r="K20" s="22"/>
      <c r="L20" s="22">
        <v>48</v>
      </c>
      <c r="M20" s="22"/>
      <c r="N20" s="22"/>
      <c r="O20" s="22"/>
      <c r="P20" s="22"/>
      <c r="Q20" s="22">
        <v>46</v>
      </c>
      <c r="R20" s="22"/>
      <c r="S20" s="22"/>
      <c r="T20" s="22"/>
      <c r="U20" s="22"/>
      <c r="V20" s="22">
        <v>48</v>
      </c>
      <c r="W20" s="22"/>
      <c r="X20" s="22"/>
      <c r="Y20" s="22"/>
      <c r="Z20" s="22">
        <v>45</v>
      </c>
      <c r="AA20" s="22">
        <v>42</v>
      </c>
      <c r="AB20" s="22"/>
      <c r="AC20" s="22"/>
      <c r="AD20" s="22"/>
      <c r="AE20" s="16">
        <v>39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s="15" customFormat="1" ht="13.5" customHeight="1">
      <c r="A21" s="16"/>
      <c r="B21" s="17">
        <f>SUM(K21:AU21)</f>
        <v>263</v>
      </c>
      <c r="C21" s="18">
        <f>COUNT(K21:AU21)</f>
        <v>6</v>
      </c>
      <c r="D21" s="18">
        <f>IF(COUNT(K21:AU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+IF(COUNT(K21:AU21)&gt;7,LARGE(K21:AU21,8),0)+IF(COUNT(K21:AU21)&gt;8,LARGE(K21:AU21,9),0)+IF(COUNT(K21:AU21)&gt;9,LARGE(K21:AU21,10),0)+IF(COUNT(K21:AU21)&gt;10,LARGE(K21:AU21,11),0)+IF(COUNT(K21:AU21)&gt;11,LARGE(K21:AU21,12),0)+IF(COUNT(K21:AU21)&gt;12,LARGE(K21:AU21,13),0)+IF(COUNT(K21:AU21)&gt;13,LARGE(K21:AU21,14),0)+IF(COUNT(K21:AU21)&gt;14,LARGE(K21:AU21,15),0)</f>
        <v>263</v>
      </c>
      <c r="E21" s="18">
        <f>IF(COUNT(K21:AU21)&lt;22,IF(COUNT(K21:AU21)&gt;14,(COUNT(K21:AU21)-15),0)*20,120)</f>
        <v>0</v>
      </c>
      <c r="F21" s="19">
        <f>D21+E21</f>
        <v>263</v>
      </c>
      <c r="G21" s="60" t="s">
        <v>55</v>
      </c>
      <c r="H21" s="60" t="s">
        <v>60</v>
      </c>
      <c r="I21" s="21">
        <v>1969</v>
      </c>
      <c r="J21" s="21" t="s">
        <v>52</v>
      </c>
      <c r="K21" s="16">
        <v>48</v>
      </c>
      <c r="L21" s="22"/>
      <c r="M21" s="22"/>
      <c r="N21" s="16"/>
      <c r="O21" s="22"/>
      <c r="P21" s="22"/>
      <c r="Q21" s="16">
        <v>46</v>
      </c>
      <c r="R21" s="16"/>
      <c r="S21" s="22"/>
      <c r="T21" s="25">
        <v>39</v>
      </c>
      <c r="U21" s="16"/>
      <c r="V21" s="16"/>
      <c r="W21" s="16"/>
      <c r="X21" s="22"/>
      <c r="Y21" s="22"/>
      <c r="Z21" s="25">
        <v>42</v>
      </c>
      <c r="AA21" s="22">
        <v>46</v>
      </c>
      <c r="AB21" s="22"/>
      <c r="AC21" s="16">
        <v>42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s="15" customFormat="1" ht="13.5" customHeight="1">
      <c r="A22" s="16"/>
      <c r="B22" s="17">
        <f>SUM(K22:AU22)</f>
        <v>227</v>
      </c>
      <c r="C22" s="18">
        <f>COUNT(K22:AU22)</f>
        <v>5</v>
      </c>
      <c r="D22" s="18">
        <f>IF(COUNT(K22:AU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+IF(COUNT(K22:AU22)&gt;14,LARGE(K22:AU22,15),0)</f>
        <v>227</v>
      </c>
      <c r="E22" s="18">
        <f>IF(COUNT(K22:AU22)&lt;22,IF(COUNT(K22:AU22)&gt;14,(COUNT(K22:AU22)-15),0)*20,120)</f>
        <v>0</v>
      </c>
      <c r="F22" s="19">
        <f>D22+E22</f>
        <v>227</v>
      </c>
      <c r="G22" s="59" t="s">
        <v>83</v>
      </c>
      <c r="H22" s="60" t="s">
        <v>84</v>
      </c>
      <c r="I22" s="27" t="s">
        <v>81</v>
      </c>
      <c r="J22" s="26" t="s">
        <v>85</v>
      </c>
      <c r="K22" s="22"/>
      <c r="L22" s="22"/>
      <c r="M22" s="22"/>
      <c r="N22" s="22"/>
      <c r="O22" s="22"/>
      <c r="P22" s="22"/>
      <c r="Q22" s="22">
        <v>44</v>
      </c>
      <c r="R22" s="22"/>
      <c r="S22" s="22"/>
      <c r="T22" s="22">
        <v>46</v>
      </c>
      <c r="U22" s="29"/>
      <c r="V22" s="16"/>
      <c r="W22" s="22"/>
      <c r="X22" s="22"/>
      <c r="Y22" s="22">
        <v>46</v>
      </c>
      <c r="Z22" s="22"/>
      <c r="AA22" s="16">
        <v>47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>
        <v>44</v>
      </c>
      <c r="AN22" s="22"/>
      <c r="AO22" s="22"/>
      <c r="AP22" s="22"/>
      <c r="AQ22" s="22"/>
      <c r="AR22" s="22"/>
      <c r="AS22" s="22"/>
      <c r="AT22" s="22"/>
      <c r="AU22" s="22"/>
    </row>
    <row r="23" spans="1:47" s="15" customFormat="1" ht="13.5" customHeight="1">
      <c r="A23" s="16"/>
      <c r="B23" s="17">
        <f>SUM(K23:AU23)</f>
        <v>215</v>
      </c>
      <c r="C23" s="18">
        <f>COUNT(K23:AU23)</f>
        <v>5</v>
      </c>
      <c r="D23" s="18">
        <f>IF(COUNT(K23:AU23)&gt;0,LARGE(K23:AU23,1),0)+IF(COUNT(K23:AU23)&gt;1,LARGE(K23:AU23,2),0)+IF(COUNT(K23:AU23)&gt;2,LARGE(K23:AU23,3),0)+IF(COUNT(K23:AU23)&gt;3,LARGE(K23:AU23,4),0)+IF(COUNT(K23:AU23)&gt;4,LARGE(K23:AU23,5),0)+IF(COUNT(K23:AU23)&gt;5,LARGE(K23:AU23,6),0)+IF(COUNT(K23:AU23)&gt;6,LARGE(K23:AU23,7),0)+IF(COUNT(K23:AU23)&gt;7,LARGE(K23:AU23,8),0)+IF(COUNT(K23:AU23)&gt;8,LARGE(K23:AU23,9),0)+IF(COUNT(K23:AU23)&gt;9,LARGE(K23:AU23,10),0)+IF(COUNT(K23:AU23)&gt;10,LARGE(K23:AU23,11),0)+IF(COUNT(K23:AU23)&gt;11,LARGE(K23:AU23,12),0)+IF(COUNT(K23:AU23)&gt;12,LARGE(K23:AU23,13),0)+IF(COUNT(K23:AU23)&gt;13,LARGE(K23:AU23,14),0)+IF(COUNT(K23:AU23)&gt;14,LARGE(K23:AU23,15),0)</f>
        <v>215</v>
      </c>
      <c r="E23" s="18">
        <f>IF(COUNT(K23:AU23)&lt;22,IF(COUNT(K23:AU23)&gt;14,(COUNT(K23:AU23)-15),0)*20,120)</f>
        <v>0</v>
      </c>
      <c r="F23" s="19">
        <f>D23+E23</f>
        <v>215</v>
      </c>
      <c r="G23" s="59" t="s">
        <v>91</v>
      </c>
      <c r="H23" s="59" t="s">
        <v>92</v>
      </c>
      <c r="I23" s="27" t="s">
        <v>93</v>
      </c>
      <c r="J23" s="26" t="s">
        <v>94</v>
      </c>
      <c r="K23" s="22"/>
      <c r="L23" s="22"/>
      <c r="M23" s="22"/>
      <c r="N23" s="16"/>
      <c r="O23" s="22"/>
      <c r="P23" s="16"/>
      <c r="Q23" s="16">
        <v>47</v>
      </c>
      <c r="R23" s="22"/>
      <c r="S23" s="22"/>
      <c r="T23" s="24">
        <v>38</v>
      </c>
      <c r="U23" s="22"/>
      <c r="V23" s="22"/>
      <c r="W23" s="22"/>
      <c r="X23" s="22"/>
      <c r="Y23" s="22"/>
      <c r="Z23" s="22"/>
      <c r="AA23" s="16">
        <v>46</v>
      </c>
      <c r="AB23" s="16">
        <v>43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>
        <v>41</v>
      </c>
      <c r="AR23" s="22"/>
      <c r="AS23" s="22"/>
      <c r="AT23" s="22"/>
      <c r="AU23" s="22"/>
    </row>
    <row r="24" spans="1:47" s="15" customFormat="1" ht="13.5" customHeight="1">
      <c r="A24" s="16"/>
      <c r="B24" s="17">
        <f>SUM(K24:AU24)</f>
        <v>205</v>
      </c>
      <c r="C24" s="18">
        <f>COUNT(K24:AU24)</f>
        <v>5</v>
      </c>
      <c r="D24" s="18">
        <f>IF(COUNT(K24:AU24)&gt;0,LARGE(K24:AU24,1),0)+IF(COUNT(K24:AU24)&gt;1,LARGE(K24:AU24,2),0)+IF(COUNT(K24:AU24)&gt;2,LARGE(K24:AU24,3),0)+IF(COUNT(K24:AU24)&gt;3,LARGE(K24:AU24,4),0)+IF(COUNT(K24:AU24)&gt;4,LARGE(K24:AU24,5),0)+IF(COUNT(K24:AU24)&gt;5,LARGE(K24:AU24,6),0)+IF(COUNT(K24:AU24)&gt;6,LARGE(K24:AU24,7),0)+IF(COUNT(K24:AU24)&gt;7,LARGE(K24:AU24,8),0)+IF(COUNT(K24:AU24)&gt;8,LARGE(K24:AU24,9),0)+IF(COUNT(K24:AU24)&gt;9,LARGE(K24:AU24,10),0)+IF(COUNT(K24:AU24)&gt;10,LARGE(K24:AU24,11),0)+IF(COUNT(K24:AU24)&gt;11,LARGE(K24:AU24,12),0)+IF(COUNT(K24:AU24)&gt;12,LARGE(K24:AU24,13),0)+IF(COUNT(K24:AU24)&gt;13,LARGE(K24:AU24,14),0)+IF(COUNT(K24:AU24)&gt;14,LARGE(K24:AU24,15),0)</f>
        <v>205</v>
      </c>
      <c r="E24" s="18">
        <f>IF(COUNT(K24:AU24)&lt;22,IF(COUNT(K24:AU24)&gt;14,(COUNT(K24:AU24)-15),0)*20,120)</f>
        <v>0</v>
      </c>
      <c r="F24" s="19">
        <f>D24+E24</f>
        <v>205</v>
      </c>
      <c r="G24" s="61" t="s">
        <v>70</v>
      </c>
      <c r="H24" s="61" t="s">
        <v>71</v>
      </c>
      <c r="I24" s="2">
        <v>26665</v>
      </c>
      <c r="J24" s="1" t="s">
        <v>72</v>
      </c>
      <c r="K24" s="22"/>
      <c r="L24" s="16">
        <v>37</v>
      </c>
      <c r="M24" s="22"/>
      <c r="N24" s="16"/>
      <c r="O24" s="22"/>
      <c r="P24" s="22"/>
      <c r="Q24" s="22"/>
      <c r="R24" s="22"/>
      <c r="S24" s="22">
        <v>32</v>
      </c>
      <c r="T24" s="22">
        <v>48</v>
      </c>
      <c r="U24" s="22"/>
      <c r="V24" s="22"/>
      <c r="W24" s="22"/>
      <c r="X24" s="22"/>
      <c r="Y24" s="22">
        <v>43</v>
      </c>
      <c r="Z24" s="22"/>
      <c r="AA24" s="22"/>
      <c r="AB24" s="16">
        <v>45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s="15" customFormat="1" ht="13.5" customHeight="1">
      <c r="A25" s="16"/>
      <c r="B25" s="17">
        <f>SUM(K25:AU25)</f>
        <v>198</v>
      </c>
      <c r="C25" s="18">
        <f>COUNT(K25:AU25)</f>
        <v>4</v>
      </c>
      <c r="D25" s="18">
        <f>IF(COUNT(K25:AU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+IF(COUNT(K25:AU25)&gt;7,LARGE(K25:AU25,8),0)+IF(COUNT(K25:AU25)&gt;8,LARGE(K25:AU25,9),0)+IF(COUNT(K25:AU25)&gt;9,LARGE(K25:AU25,10),0)+IF(COUNT(K25:AU25)&gt;10,LARGE(K25:AU25,11),0)+IF(COUNT(K25:AU25)&gt;11,LARGE(K25:AU25,12),0)+IF(COUNT(K25:AU25)&gt;12,LARGE(K25:AU25,13),0)+IF(COUNT(K25:AU25)&gt;13,LARGE(K25:AU25,14),0)+IF(COUNT(K25:AU25)&gt;14,LARGE(K25:AU25,15),0)</f>
        <v>198</v>
      </c>
      <c r="E25" s="18">
        <f>IF(COUNT(K25:AU25)&lt;22,IF(COUNT(K25:AU25)&gt;14,(COUNT(K25:AU25)-15),0)*20,120)</f>
        <v>0</v>
      </c>
      <c r="F25" s="19">
        <f>D25+E25</f>
        <v>198</v>
      </c>
      <c r="G25" s="60" t="s">
        <v>49</v>
      </c>
      <c r="H25" s="60" t="s">
        <v>50</v>
      </c>
      <c r="I25" s="21">
        <v>1972</v>
      </c>
      <c r="J25" s="21" t="s">
        <v>51</v>
      </c>
      <c r="K25" s="16">
        <v>50</v>
      </c>
      <c r="L25" s="22"/>
      <c r="M25" s="22"/>
      <c r="N25" s="16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5">
        <v>49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v>50</v>
      </c>
      <c r="AN25" s="22"/>
      <c r="AO25" s="22"/>
      <c r="AP25" s="16">
        <v>49</v>
      </c>
      <c r="AQ25" s="22"/>
      <c r="AR25" s="22"/>
      <c r="AS25" s="22"/>
      <c r="AT25" s="22"/>
      <c r="AU25" s="22"/>
    </row>
    <row r="26" spans="1:47" s="15" customFormat="1" ht="13.5" customHeight="1">
      <c r="A26" s="16"/>
      <c r="B26" s="17">
        <f>SUM(K26:AU26)</f>
        <v>191</v>
      </c>
      <c r="C26" s="30">
        <f>COUNT(K26:AU26)</f>
        <v>4</v>
      </c>
      <c r="D26" s="30">
        <f>IF(COUNT(K26:AU26)&gt;0,LARGE(K26:AU26,1),0)+IF(COUNT(K26:AU26)&gt;1,LARGE(K26:AU26,2),0)+IF(COUNT(K26:AU26)&gt;2,LARGE(K26:AU26,3),0)+IF(COUNT(K26:AU26)&gt;3,LARGE(K26:AU26,4),0)+IF(COUNT(K26:AU26)&gt;4,LARGE(K26:AU26,5),0)+IF(COUNT(K26:AU26)&gt;5,LARGE(K26:AU26,6),0)+IF(COUNT(K26:AU26)&gt;6,LARGE(K26:AU26,7),0)+IF(COUNT(K26:AU26)&gt;7,LARGE(K26:AU26,8),0)+IF(COUNT(K26:AU26)&gt;8,LARGE(K26:AU26,9),0)+IF(COUNT(K26:AU26)&gt;9,LARGE(K26:AU26,10),0)+IF(COUNT(K26:AU26)&gt;10,LARGE(K26:AU26,11),0)+IF(COUNT(K26:AU26)&gt;11,LARGE(K26:AU26,12),0)+IF(COUNT(K26:AU26)&gt;12,LARGE(K26:AU26,13),0)+IF(COUNT(K26:AU26)&gt;13,LARGE(K26:AU26,14),0)+IF(COUNT(K26:AU26)&gt;14,LARGE(K26:AU26,15),0)</f>
        <v>191</v>
      </c>
      <c r="E26" s="30">
        <f>IF(COUNT(K26:AU26)&lt;22,IF(COUNT(K26:AU26)&gt;14,(COUNT(K26:AU26)-15),0)*20,120)</f>
        <v>0</v>
      </c>
      <c r="F26" s="19">
        <f>D26+E26</f>
        <v>191</v>
      </c>
      <c r="G26" s="60" t="s">
        <v>106</v>
      </c>
      <c r="H26" s="60" t="s">
        <v>107</v>
      </c>
      <c r="I26" s="21">
        <v>1969</v>
      </c>
      <c r="J26" s="21" t="s">
        <v>105</v>
      </c>
      <c r="K26" s="31"/>
      <c r="L26" s="31"/>
      <c r="M26" s="31"/>
      <c r="N26" s="31"/>
      <c r="O26" s="31"/>
      <c r="P26" s="31"/>
      <c r="Q26" s="31"/>
      <c r="R26" s="31"/>
      <c r="S26" s="31"/>
      <c r="T26" s="16"/>
      <c r="U26" s="31"/>
      <c r="V26" s="16"/>
      <c r="W26" s="31"/>
      <c r="X26" s="31"/>
      <c r="Y26" s="30">
        <v>49</v>
      </c>
      <c r="Z26" s="31">
        <v>48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>
        <v>48</v>
      </c>
      <c r="AN26" s="31"/>
      <c r="AO26" s="31"/>
      <c r="AP26" s="31"/>
      <c r="AQ26" s="31"/>
      <c r="AR26" s="30">
        <v>46</v>
      </c>
      <c r="AS26" s="31"/>
      <c r="AT26" s="31"/>
      <c r="AU26" s="22"/>
    </row>
    <row r="27" spans="1:47" s="15" customFormat="1" ht="13.5" customHeight="1">
      <c r="A27" s="16"/>
      <c r="B27" s="30">
        <f>SUM(K27:AU27)</f>
        <v>184</v>
      </c>
      <c r="C27" s="30">
        <f>COUNT(K27:AU27)</f>
        <v>4</v>
      </c>
      <c r="D27" s="30">
        <f>IF(COUNT(K27:AU27)&gt;0,LARGE(K27:AU27,1),0)+IF(COUNT(K27:AU27)&gt;1,LARGE(K27:AU27,2),0)+IF(COUNT(K27:AU27)&gt;2,LARGE(K27:AU27,3),0)+IF(COUNT(K27:AU27)&gt;3,LARGE(K27:AU27,4),0)+IF(COUNT(K27:AU27)&gt;4,LARGE(K27:AU27,5),0)+IF(COUNT(K27:AU27)&gt;5,LARGE(K27:AU27,6),0)+IF(COUNT(K27:AU27)&gt;6,LARGE(K27:AU27,7),0)+IF(COUNT(K27:AU27)&gt;7,LARGE(K27:AU27,8),0)+IF(COUNT(K27:AU27)&gt;8,LARGE(K27:AU27,9),0)+IF(COUNT(K27:AU27)&gt;9,LARGE(K27:AU27,10),0)+IF(COUNT(K27:AU27)&gt;10,LARGE(K27:AU27,11),0)+IF(COUNT(K27:AU27)&gt;11,LARGE(K27:AU27,12),0)+IF(COUNT(K27:AU27)&gt;12,LARGE(K27:AU27,13),0)+IF(COUNT(K27:AU27)&gt;13,LARGE(K27:AU27,14),0)+IF(COUNT(K27:AU27)&gt;14,LARGE(K27:AU27,15),0)</f>
        <v>184</v>
      </c>
      <c r="E27" s="30">
        <f>IF(COUNT(K27:AU27)&lt;22,IF(COUNT(K27:AU27)&gt;14,(COUNT(K27:AU27)-15),0)*20,120)</f>
        <v>0</v>
      </c>
      <c r="F27" s="19">
        <f>D27+E27</f>
        <v>184</v>
      </c>
      <c r="G27" s="63" t="s">
        <v>108</v>
      </c>
      <c r="H27" s="63" t="s">
        <v>53</v>
      </c>
      <c r="I27" s="46">
        <v>1969</v>
      </c>
      <c r="J27" s="46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0">
        <v>47</v>
      </c>
      <c r="AC27" s="31"/>
      <c r="AD27" s="31"/>
      <c r="AE27" s="31"/>
      <c r="AF27" s="31"/>
      <c r="AG27" s="31"/>
      <c r="AH27" s="31"/>
      <c r="AI27" s="30">
        <v>45</v>
      </c>
      <c r="AJ27" s="31"/>
      <c r="AK27" s="31"/>
      <c r="AL27" s="31"/>
      <c r="AM27" s="31"/>
      <c r="AN27" s="31">
        <v>47</v>
      </c>
      <c r="AO27" s="31"/>
      <c r="AP27" s="31"/>
      <c r="AQ27" s="31"/>
      <c r="AR27" s="31"/>
      <c r="AS27" s="31">
        <v>45</v>
      </c>
      <c r="AT27" s="31"/>
      <c r="AU27" s="22"/>
    </row>
    <row r="28" spans="1:47" s="15" customFormat="1" ht="13.5" customHeight="1">
      <c r="A28" s="16"/>
      <c r="B28" s="17"/>
      <c r="C28" s="30"/>
      <c r="D28" s="30"/>
      <c r="E28" s="30"/>
      <c r="F28" s="19"/>
      <c r="G28" s="60"/>
      <c r="H28" s="60"/>
      <c r="I28" s="34"/>
      <c r="J28" s="20"/>
      <c r="K28" s="31"/>
      <c r="L28" s="31"/>
      <c r="M28" s="31"/>
      <c r="N28" s="31"/>
      <c r="O28" s="31"/>
      <c r="P28" s="31"/>
      <c r="Q28" s="31"/>
      <c r="R28" s="31"/>
      <c r="S28" s="31"/>
      <c r="T28" s="30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2"/>
    </row>
    <row r="29" spans="1:47" s="15" customFormat="1" ht="13.5" customHeight="1">
      <c r="A29" s="16"/>
      <c r="B29" s="17"/>
      <c r="C29" s="30"/>
      <c r="D29" s="30"/>
      <c r="E29" s="30"/>
      <c r="F29" s="19"/>
      <c r="G29" s="60"/>
      <c r="H29" s="60"/>
      <c r="I29" s="21"/>
      <c r="J29" s="2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0"/>
      <c r="X29" s="31"/>
      <c r="Y29" s="3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2"/>
    </row>
    <row r="30" spans="1:47" s="15" customFormat="1" ht="13.5" customHeight="1">
      <c r="A30" s="16"/>
      <c r="B30" s="17"/>
      <c r="C30" s="18"/>
      <c r="D30" s="18"/>
      <c r="E30" s="18"/>
      <c r="F30" s="19"/>
      <c r="G30" s="60"/>
      <c r="H30" s="60"/>
      <c r="I30" s="21"/>
      <c r="J30" s="21"/>
      <c r="K30" s="22"/>
      <c r="L30" s="22"/>
      <c r="M30" s="16"/>
      <c r="N30" s="16"/>
      <c r="O30" s="22"/>
      <c r="P30" s="22"/>
      <c r="Q30" s="22"/>
      <c r="R30" s="22"/>
      <c r="S30" s="22"/>
      <c r="T30" s="16"/>
      <c r="U30" s="22"/>
      <c r="V30" s="16"/>
      <c r="W30" s="22"/>
      <c r="X30" s="22"/>
      <c r="Y30" s="22"/>
      <c r="Z30" s="16"/>
      <c r="AA30" s="22"/>
      <c r="AB30" s="22"/>
      <c r="AC30" s="22"/>
      <c r="AD30" s="22"/>
      <c r="AE30" s="22"/>
      <c r="AF30" s="22"/>
      <c r="AG30" s="22"/>
      <c r="AH30" s="22"/>
      <c r="AI30" s="16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s="15" customFormat="1" ht="13.5" customHeight="1">
      <c r="A31" s="16"/>
      <c r="B31" s="17"/>
      <c r="C31" s="18"/>
      <c r="D31" s="18"/>
      <c r="E31" s="18"/>
      <c r="F31" s="19"/>
      <c r="G31" s="61"/>
      <c r="H31" s="61"/>
      <c r="I31" s="2"/>
      <c r="J31" s="1"/>
      <c r="K31" s="22"/>
      <c r="L31" s="16"/>
      <c r="M31" s="22"/>
      <c r="N31" s="16"/>
      <c r="O31" s="22"/>
      <c r="P31" s="16"/>
      <c r="Q31" s="22"/>
      <c r="R31" s="16"/>
      <c r="S31" s="22"/>
      <c r="T31" s="24"/>
      <c r="U31" s="22"/>
      <c r="V31" s="16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s="15" customFormat="1" ht="13.5" customHeight="1">
      <c r="A32" s="16"/>
      <c r="B32" s="17"/>
      <c r="C32" s="18"/>
      <c r="D32" s="18"/>
      <c r="E32" s="18"/>
      <c r="F32" s="19"/>
      <c r="G32" s="73"/>
      <c r="H32" s="73"/>
      <c r="I32" s="74"/>
      <c r="J32" s="75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0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2"/>
    </row>
    <row r="33" spans="1:47" s="15" customFormat="1" ht="13.5" customHeight="1">
      <c r="A33" s="16"/>
      <c r="B33" s="17"/>
      <c r="C33" s="18"/>
      <c r="D33" s="18"/>
      <c r="E33" s="18"/>
      <c r="F33" s="19"/>
      <c r="G33" s="61"/>
      <c r="H33" s="61"/>
      <c r="I33" s="2"/>
      <c r="J33" s="1"/>
      <c r="K33" s="16"/>
      <c r="L33" s="16"/>
      <c r="M33" s="22"/>
      <c r="N33" s="22"/>
      <c r="O33" s="22"/>
      <c r="P33" s="22"/>
      <c r="Q33" s="22"/>
      <c r="R33" s="16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16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s="15" customFormat="1" ht="13.5" customHeight="1">
      <c r="A34" s="16"/>
      <c r="B34" s="17"/>
      <c r="C34" s="18"/>
      <c r="D34" s="18"/>
      <c r="E34" s="18"/>
      <c r="F34" s="19"/>
      <c r="G34" s="62"/>
      <c r="H34" s="62"/>
      <c r="I34" s="28"/>
      <c r="J34" s="28"/>
      <c r="K34" s="22"/>
      <c r="L34" s="22"/>
      <c r="M34" s="22"/>
      <c r="N34" s="22"/>
      <c r="O34" s="22"/>
      <c r="P34" s="22"/>
      <c r="Q34" s="16"/>
      <c r="R34" s="22"/>
      <c r="S34" s="22"/>
      <c r="T34" s="22"/>
      <c r="U34" s="22"/>
      <c r="V34" s="22"/>
      <c r="W34" s="22"/>
      <c r="X34" s="22"/>
      <c r="Y34" s="16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s="15" customFormat="1" ht="13.5" customHeight="1">
      <c r="A35" s="16"/>
      <c r="B35" s="17"/>
      <c r="C35" s="18"/>
      <c r="D35" s="18"/>
      <c r="E35" s="18"/>
      <c r="F35" s="19"/>
      <c r="G35" s="62"/>
      <c r="H35" s="62"/>
      <c r="I35" s="28"/>
      <c r="J35" s="28"/>
      <c r="K35" s="22"/>
      <c r="L35" s="22"/>
      <c r="M35" s="16"/>
      <c r="N35" s="16"/>
      <c r="O35" s="22"/>
      <c r="P35" s="16"/>
      <c r="Q35" s="16"/>
      <c r="R35" s="22"/>
      <c r="S35" s="22"/>
      <c r="T35" s="22"/>
      <c r="U35" s="22"/>
      <c r="V35" s="16"/>
      <c r="W35" s="22"/>
      <c r="X35" s="22"/>
      <c r="Y35" s="16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s="15" customFormat="1" ht="13.5" customHeight="1">
      <c r="A36" s="16"/>
      <c r="B36" s="17"/>
      <c r="C36" s="18"/>
      <c r="D36" s="18"/>
      <c r="E36" s="18"/>
      <c r="F36" s="19"/>
      <c r="G36" s="62"/>
      <c r="H36" s="62"/>
      <c r="I36" s="28"/>
      <c r="J36" s="28"/>
      <c r="K36" s="22"/>
      <c r="L36" s="22"/>
      <c r="M36" s="22"/>
      <c r="N36" s="22"/>
      <c r="O36" s="22"/>
      <c r="P36" s="22"/>
      <c r="Q36" s="22"/>
      <c r="R36" s="22"/>
      <c r="S36" s="22"/>
      <c r="T36" s="24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16"/>
      <c r="AS36" s="22"/>
      <c r="AT36" s="22"/>
      <c r="AU36" s="22"/>
    </row>
    <row r="37" spans="1:47" s="15" customFormat="1" ht="13.5" customHeight="1">
      <c r="A37" s="16"/>
      <c r="B37" s="17"/>
      <c r="C37" s="18"/>
      <c r="D37" s="18"/>
      <c r="E37" s="18"/>
      <c r="F37" s="19"/>
      <c r="G37" s="63"/>
      <c r="H37" s="63"/>
      <c r="I37" s="46"/>
      <c r="J37" s="4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31"/>
      <c r="V37" s="16"/>
      <c r="W37" s="22"/>
      <c r="X37" s="22"/>
      <c r="Y37" s="22"/>
      <c r="Z37" s="47"/>
      <c r="AA37" s="25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s="15" customFormat="1" ht="13.5" customHeight="1">
      <c r="A38" s="16"/>
      <c r="B38" s="17"/>
      <c r="C38" s="18"/>
      <c r="D38" s="18"/>
      <c r="E38" s="18"/>
      <c r="F38" s="19"/>
      <c r="G38" s="3"/>
      <c r="H38" s="3"/>
      <c r="I38" s="3"/>
      <c r="J38" s="3"/>
      <c r="K38" s="31"/>
      <c r="L38" s="31"/>
      <c r="M38" s="31"/>
      <c r="N38" s="31"/>
      <c r="O38" s="31"/>
      <c r="P38" s="31"/>
      <c r="Q38" s="31"/>
      <c r="R38" s="31"/>
      <c r="S38" s="16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0"/>
      <c r="AP38" s="31"/>
      <c r="AQ38" s="31"/>
      <c r="AR38" s="31"/>
      <c r="AS38" s="31"/>
      <c r="AT38" s="31"/>
      <c r="AU38" s="22"/>
    </row>
    <row r="39" spans="1:47" s="15" customFormat="1" ht="13.5" customHeight="1">
      <c r="A39" s="16"/>
      <c r="B39" s="17"/>
      <c r="C39" s="18"/>
      <c r="D39" s="18"/>
      <c r="E39" s="18"/>
      <c r="F39" s="19"/>
      <c r="G39" s="62"/>
      <c r="H39" s="62"/>
      <c r="I39" s="28"/>
      <c r="J39" s="28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16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s="15" customFormat="1" ht="13.5" customHeight="1">
      <c r="A40" s="16"/>
      <c r="B40" s="17"/>
      <c r="C40" s="18"/>
      <c r="D40" s="18"/>
      <c r="E40" s="18"/>
      <c r="F40" s="19"/>
      <c r="G40" s="62"/>
      <c r="H40" s="62"/>
      <c r="I40" s="28"/>
      <c r="J40" s="28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16"/>
      <c r="W40" s="22"/>
      <c r="X40" s="22"/>
      <c r="Y40" s="22"/>
      <c r="Z40" s="25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s="15" customFormat="1" ht="13.5" customHeight="1">
      <c r="A41" s="16"/>
      <c r="B41" s="17"/>
      <c r="C41" s="18"/>
      <c r="D41" s="18"/>
      <c r="E41" s="18"/>
      <c r="F41" s="19"/>
      <c r="G41" s="65"/>
      <c r="H41" s="60"/>
      <c r="I41" s="35"/>
      <c r="J41" s="35"/>
      <c r="K41" s="22"/>
      <c r="L41" s="22"/>
      <c r="M41" s="16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6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s="15" customFormat="1" ht="13.5" customHeight="1">
      <c r="A42" s="16"/>
      <c r="B42" s="17"/>
      <c r="C42" s="18"/>
      <c r="D42" s="18"/>
      <c r="E42" s="18"/>
      <c r="F42" s="19"/>
      <c r="G42" s="61"/>
      <c r="H42" s="61"/>
      <c r="I42" s="2"/>
      <c r="J42" s="1"/>
      <c r="K42" s="22"/>
      <c r="L42" s="16"/>
      <c r="M42" s="22"/>
      <c r="N42" s="22"/>
      <c r="O42" s="22"/>
      <c r="P42" s="22"/>
      <c r="Q42" s="22"/>
      <c r="R42" s="22"/>
      <c r="S42" s="22"/>
      <c r="T42" s="24"/>
      <c r="U42" s="29"/>
      <c r="V42" s="16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s="15" customFormat="1" ht="13.5" customHeight="1">
      <c r="A43" s="16"/>
      <c r="B43" s="17"/>
      <c r="C43" s="18"/>
      <c r="D43" s="18"/>
      <c r="E43" s="18"/>
      <c r="F43" s="19"/>
      <c r="G43" s="73"/>
      <c r="H43" s="73"/>
      <c r="I43" s="74"/>
      <c r="J43" s="7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2"/>
    </row>
    <row r="44" spans="1:47" s="15" customFormat="1" ht="13.5" customHeight="1">
      <c r="A44" s="16"/>
      <c r="B44" s="17"/>
      <c r="C44" s="18"/>
      <c r="D44" s="18"/>
      <c r="E44" s="18"/>
      <c r="F44" s="19"/>
      <c r="G44" s="3"/>
      <c r="H44" s="3"/>
      <c r="I44" s="3"/>
      <c r="J44" s="3"/>
      <c r="K44" s="22"/>
      <c r="L44" s="22"/>
      <c r="M44" s="22"/>
      <c r="N44" s="22"/>
      <c r="O44" s="22"/>
      <c r="P44" s="22"/>
      <c r="Q44" s="16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6"/>
      <c r="AP44" s="22"/>
      <c r="AQ44" s="22"/>
      <c r="AR44" s="22"/>
      <c r="AS44" s="22"/>
      <c r="AT44" s="22"/>
      <c r="AU44" s="22"/>
    </row>
    <row r="45" spans="1:47" s="15" customFormat="1" ht="13.5" customHeight="1">
      <c r="A45" s="16"/>
      <c r="B45" s="30"/>
      <c r="C45" s="30"/>
      <c r="D45" s="30"/>
      <c r="E45" s="30"/>
      <c r="F45" s="19"/>
      <c r="G45" s="63"/>
      <c r="H45" s="63"/>
      <c r="I45" s="46"/>
      <c r="J45" s="46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0"/>
      <c r="AC45" s="31"/>
      <c r="AD45" s="31"/>
      <c r="AE45" s="30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2"/>
    </row>
    <row r="46" spans="1:47" s="15" customFormat="1" ht="13.5" customHeight="1">
      <c r="A46" s="16"/>
      <c r="B46" s="17"/>
      <c r="C46" s="30"/>
      <c r="D46" s="30"/>
      <c r="E46" s="30"/>
      <c r="F46" s="19"/>
      <c r="G46" s="60"/>
      <c r="H46" s="60"/>
      <c r="I46" s="34"/>
      <c r="J46" s="2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0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2"/>
    </row>
    <row r="47" spans="1:47" s="15" customFormat="1" ht="13.5" customHeight="1">
      <c r="A47" s="16"/>
      <c r="B47" s="17"/>
      <c r="C47" s="18"/>
      <c r="D47" s="18"/>
      <c r="E47" s="18"/>
      <c r="F47" s="19"/>
      <c r="G47" s="60"/>
      <c r="H47" s="60"/>
      <c r="I47" s="34"/>
      <c r="J47" s="20"/>
      <c r="K47" s="16"/>
      <c r="L47" s="1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1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s="15" customFormat="1" ht="13.5" customHeight="1">
      <c r="A48" s="16"/>
      <c r="B48" s="17"/>
      <c r="C48" s="30"/>
      <c r="D48" s="30"/>
      <c r="E48" s="30"/>
      <c r="F48" s="19"/>
      <c r="G48" s="64"/>
      <c r="H48" s="64"/>
      <c r="I48" s="37"/>
      <c r="J48" s="37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0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22"/>
    </row>
    <row r="49" spans="1:47" s="15" customFormat="1" ht="13.5" customHeight="1">
      <c r="A49" s="16"/>
      <c r="B49" s="17"/>
      <c r="C49" s="18"/>
      <c r="D49" s="18"/>
      <c r="E49" s="18"/>
      <c r="F49" s="19"/>
      <c r="G49" s="52"/>
      <c r="H49" s="52"/>
      <c r="I49" s="52"/>
      <c r="J49" s="52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0"/>
      <c r="AS49" s="31"/>
      <c r="AT49" s="31"/>
      <c r="AU49" s="22"/>
    </row>
    <row r="50" spans="1:47" s="15" customFormat="1" ht="13.5" customHeight="1">
      <c r="A50" s="16"/>
      <c r="B50" s="17"/>
      <c r="C50" s="18"/>
      <c r="D50" s="18"/>
      <c r="E50" s="18"/>
      <c r="F50" s="19"/>
      <c r="G50" s="3"/>
      <c r="H50" s="3"/>
      <c r="I50" s="3"/>
      <c r="J50" s="3"/>
      <c r="K50" s="31"/>
      <c r="L50" s="31"/>
      <c r="M50" s="31"/>
      <c r="N50" s="31"/>
      <c r="O50" s="31"/>
      <c r="P50" s="31"/>
      <c r="Q50" s="31"/>
      <c r="R50" s="31"/>
      <c r="S50" s="16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2"/>
    </row>
    <row r="51" spans="1:47" s="15" customFormat="1" ht="13.5" customHeight="1">
      <c r="A51" s="16"/>
      <c r="B51" s="17"/>
      <c r="C51" s="18"/>
      <c r="D51" s="18"/>
      <c r="E51" s="18"/>
      <c r="F51" s="19"/>
      <c r="G51" s="59"/>
      <c r="H51" s="59"/>
      <c r="I51" s="27"/>
      <c r="J51" s="26"/>
      <c r="K51" s="22"/>
      <c r="L51" s="22"/>
      <c r="M51" s="22"/>
      <c r="N51" s="22"/>
      <c r="O51" s="22"/>
      <c r="P51" s="22"/>
      <c r="Q51" s="16"/>
      <c r="R51" s="22"/>
      <c r="S51" s="22"/>
      <c r="T51" s="22"/>
      <c r="U51" s="29"/>
      <c r="V51" s="24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s="15" customFormat="1" ht="13.5" customHeight="1">
      <c r="A52" s="16"/>
      <c r="B52" s="17"/>
      <c r="C52" s="30"/>
      <c r="D52" s="30"/>
      <c r="E52" s="30"/>
      <c r="F52" s="19"/>
      <c r="G52" s="60"/>
      <c r="H52" s="60"/>
      <c r="I52" s="34"/>
      <c r="J52" s="20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0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2"/>
    </row>
    <row r="53" spans="1:47" s="15" customFormat="1" ht="13.5" customHeight="1">
      <c r="A53" s="16"/>
      <c r="B53" s="17"/>
      <c r="C53" s="18"/>
      <c r="D53" s="18"/>
      <c r="E53" s="18"/>
      <c r="F53" s="19"/>
      <c r="G53" s="23"/>
      <c r="H53" s="23"/>
      <c r="I53" s="23"/>
      <c r="J53" s="23"/>
      <c r="K53" s="22"/>
      <c r="L53" s="22"/>
      <c r="M53" s="16"/>
      <c r="N53" s="16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s="15" customFormat="1" ht="13.5" customHeight="1">
      <c r="A54" s="16"/>
      <c r="B54" s="17"/>
      <c r="C54" s="18"/>
      <c r="D54" s="18"/>
      <c r="E54" s="18"/>
      <c r="F54" s="19"/>
      <c r="G54" s="61"/>
      <c r="H54" s="61"/>
      <c r="I54" s="2"/>
      <c r="J54" s="1"/>
      <c r="K54" s="22"/>
      <c r="L54" s="16"/>
      <c r="M54" s="22"/>
      <c r="N54" s="16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6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s="15" customFormat="1" ht="13.5" customHeight="1">
      <c r="A55" s="16"/>
      <c r="B55" s="17"/>
      <c r="C55" s="18"/>
      <c r="D55" s="18"/>
      <c r="E55" s="18"/>
      <c r="F55" s="19"/>
      <c r="G55" s="61"/>
      <c r="H55" s="61"/>
      <c r="I55" s="2"/>
      <c r="J55" s="1"/>
      <c r="K55" s="22"/>
      <c r="L55" s="22"/>
      <c r="M55" s="16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16"/>
      <c r="AC55" s="22"/>
      <c r="AD55" s="22"/>
      <c r="AE55" s="16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s="15" customFormat="1" ht="13.5" customHeight="1">
      <c r="A56" s="16"/>
      <c r="B56" s="30"/>
      <c r="C56" s="30"/>
      <c r="D56" s="30"/>
      <c r="E56" s="30"/>
      <c r="F56" s="19"/>
      <c r="G56" s="63"/>
      <c r="H56" s="63"/>
      <c r="I56" s="46"/>
      <c r="J56" s="46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0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2"/>
    </row>
    <row r="57" spans="1:47" s="15" customFormat="1" ht="13.5" customHeight="1">
      <c r="A57" s="16"/>
      <c r="B57" s="17"/>
      <c r="C57" s="30"/>
      <c r="D57" s="30"/>
      <c r="E57" s="30"/>
      <c r="F57" s="19"/>
      <c r="G57" s="63"/>
      <c r="H57" s="63"/>
      <c r="I57" s="46"/>
      <c r="J57" s="46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22"/>
      <c r="Z57" s="47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2"/>
    </row>
    <row r="58" spans="1:47" s="15" customFormat="1" ht="13.5" customHeight="1">
      <c r="A58" s="16"/>
      <c r="B58" s="17"/>
      <c r="C58" s="30"/>
      <c r="D58" s="30"/>
      <c r="E58" s="30"/>
      <c r="F58" s="19"/>
      <c r="G58" s="63"/>
      <c r="H58" s="63"/>
      <c r="I58" s="46"/>
      <c r="J58" s="46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2"/>
    </row>
    <row r="59" spans="1:47" s="15" customFormat="1" ht="13.5" customHeight="1">
      <c r="A59" s="16"/>
      <c r="B59" s="17"/>
      <c r="C59" s="18"/>
      <c r="D59" s="18"/>
      <c r="E59" s="18"/>
      <c r="F59" s="19"/>
      <c r="G59" s="61"/>
      <c r="H59" s="61"/>
      <c r="I59" s="2"/>
      <c r="J59" s="1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s="15" customFormat="1" ht="13.5" customHeight="1">
      <c r="A60" s="16"/>
      <c r="B60" s="17"/>
      <c r="C60" s="18"/>
      <c r="D60" s="18"/>
      <c r="E60" s="18"/>
      <c r="F60" s="19"/>
      <c r="G60" s="84"/>
      <c r="H60" s="84"/>
      <c r="I60" s="84"/>
      <c r="J60" s="8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0"/>
      <c r="AQ60" s="31"/>
      <c r="AR60" s="31"/>
      <c r="AS60" s="31"/>
      <c r="AT60" s="31"/>
      <c r="AU60" s="22"/>
    </row>
    <row r="61" spans="1:47" s="15" customFormat="1" ht="13.5" customHeight="1">
      <c r="A61" s="16"/>
      <c r="B61" s="17"/>
      <c r="C61" s="18"/>
      <c r="D61" s="18"/>
      <c r="E61" s="18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16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16"/>
      <c r="AS61" s="22"/>
      <c r="AT61" s="22"/>
      <c r="AU61" s="22"/>
    </row>
    <row r="62" spans="1:47" s="15" customFormat="1" ht="13.5" customHeight="1">
      <c r="A62" s="16"/>
      <c r="B62" s="17"/>
      <c r="C62" s="18"/>
      <c r="D62" s="18"/>
      <c r="E62" s="18"/>
      <c r="F62" s="19"/>
      <c r="G62" s="62"/>
      <c r="H62" s="62"/>
      <c r="I62" s="28"/>
      <c r="J62" s="28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s="15" customFormat="1" ht="13.5" customHeight="1">
      <c r="A63" s="16"/>
      <c r="B63" s="17"/>
      <c r="C63" s="30"/>
      <c r="D63" s="30"/>
      <c r="E63" s="30"/>
      <c r="F63" s="19"/>
      <c r="G63" s="63"/>
      <c r="H63" s="63"/>
      <c r="I63" s="46"/>
      <c r="J63" s="46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0"/>
      <c r="Z63" s="47"/>
      <c r="AA63" s="47"/>
      <c r="AB63" s="30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2"/>
    </row>
    <row r="64" spans="1:47" s="15" customFormat="1" ht="13.5" customHeight="1">
      <c r="A64" s="16"/>
      <c r="B64" s="17"/>
      <c r="C64" s="30"/>
      <c r="D64" s="30"/>
      <c r="E64" s="30"/>
      <c r="F64" s="19"/>
      <c r="G64" s="60"/>
      <c r="H64" s="60"/>
      <c r="I64" s="34"/>
      <c r="J64" s="20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0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2"/>
    </row>
    <row r="65" spans="1:47" s="15" customFormat="1" ht="13.5" customHeight="1">
      <c r="A65" s="16"/>
      <c r="B65" s="17"/>
      <c r="C65" s="30"/>
      <c r="D65" s="30"/>
      <c r="E65" s="30"/>
      <c r="F65" s="19"/>
      <c r="G65" s="63"/>
      <c r="H65" s="63"/>
      <c r="I65" s="46"/>
      <c r="J65" s="46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0"/>
      <c r="X65" s="31"/>
      <c r="Y65" s="22"/>
      <c r="Z65" s="16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2"/>
    </row>
    <row r="66" spans="1:47" s="15" customFormat="1" ht="13.5" customHeight="1">
      <c r="A66" s="16"/>
      <c r="B66" s="17"/>
      <c r="C66" s="18"/>
      <c r="D66" s="18"/>
      <c r="E66" s="18"/>
      <c r="F66" s="19"/>
      <c r="G66" s="77"/>
      <c r="H66" s="77"/>
      <c r="I66" s="78"/>
      <c r="J66" s="79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31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</row>
    <row r="67" spans="1:47" s="15" customFormat="1" ht="13.5" customHeight="1">
      <c r="A67" s="16"/>
      <c r="B67" s="17"/>
      <c r="C67" s="18"/>
      <c r="D67" s="18"/>
      <c r="E67" s="18"/>
      <c r="F67" s="19"/>
      <c r="G67" s="4"/>
      <c r="H67" s="4"/>
      <c r="I67" s="5"/>
      <c r="J67" s="4"/>
      <c r="K67" s="16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</row>
    <row r="68" spans="1:47" s="15" customFormat="1" ht="13.5" customHeight="1">
      <c r="A68" s="16"/>
      <c r="B68" s="17"/>
      <c r="C68" s="18"/>
      <c r="D68" s="18"/>
      <c r="E68" s="18"/>
      <c r="F68" s="19"/>
      <c r="G68" s="92"/>
      <c r="H68" s="68"/>
      <c r="I68" s="93"/>
      <c r="J68" s="94"/>
      <c r="K68" s="22"/>
      <c r="L68" s="22"/>
      <c r="M68" s="16"/>
      <c r="N68" s="22"/>
      <c r="O68" s="22"/>
      <c r="P68" s="22"/>
      <c r="Q68" s="22"/>
      <c r="R68" s="22"/>
      <c r="S68" s="22"/>
      <c r="T68" s="22"/>
      <c r="U68" s="22"/>
      <c r="V68" s="16"/>
      <c r="W68" s="22"/>
      <c r="X68" s="22"/>
      <c r="Y68" s="22"/>
      <c r="Z68" s="22"/>
      <c r="AA68" s="22"/>
      <c r="AB68" s="16"/>
      <c r="AC68" s="16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</row>
    <row r="69" spans="1:47" s="15" customFormat="1" ht="13.5" customHeight="1">
      <c r="A69" s="16"/>
      <c r="B69" s="17"/>
      <c r="C69" s="18"/>
      <c r="D69" s="18"/>
      <c r="E69" s="18"/>
      <c r="F69" s="19"/>
      <c r="G69" s="77"/>
      <c r="H69" s="77"/>
      <c r="I69" s="78"/>
      <c r="J69" s="7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6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</row>
    <row r="70" spans="1:47" s="15" customFormat="1" ht="13.5" customHeight="1">
      <c r="A70" s="16"/>
      <c r="B70" s="17"/>
      <c r="C70" s="18"/>
      <c r="D70" s="18"/>
      <c r="E70" s="18"/>
      <c r="F70" s="19"/>
      <c r="G70" s="87"/>
      <c r="H70" s="87"/>
      <c r="I70" s="89"/>
      <c r="J70" s="91"/>
      <c r="K70" s="22"/>
      <c r="L70" s="16"/>
      <c r="M70" s="16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16"/>
      <c r="AA70" s="22"/>
      <c r="AB70" s="22"/>
      <c r="AC70" s="22"/>
      <c r="AD70" s="22"/>
      <c r="AE70" s="16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</row>
    <row r="71" spans="1:47" s="15" customFormat="1" ht="13.5" customHeight="1">
      <c r="A71" s="16"/>
      <c r="B71" s="17"/>
      <c r="C71" s="30"/>
      <c r="D71" s="30"/>
      <c r="E71" s="30"/>
      <c r="F71" s="19"/>
      <c r="G71" s="68"/>
      <c r="H71" s="68"/>
      <c r="I71" s="38"/>
      <c r="J71" s="39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22"/>
    </row>
    <row r="72" spans="1:47" s="15" customFormat="1" ht="13.5" customHeight="1">
      <c r="A72" s="16"/>
      <c r="B72" s="17"/>
      <c r="C72" s="18"/>
      <c r="D72" s="18"/>
      <c r="E72" s="18"/>
      <c r="F72" s="19"/>
      <c r="G72" s="76"/>
      <c r="H72" s="76"/>
      <c r="I72" s="88"/>
      <c r="J72" s="90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2"/>
    </row>
    <row r="73" spans="1:47" s="15" customFormat="1" ht="13.5" customHeight="1">
      <c r="A73" s="16"/>
      <c r="B73" s="17"/>
      <c r="C73" s="30"/>
      <c r="D73" s="30"/>
      <c r="E73" s="30"/>
      <c r="F73" s="19"/>
      <c r="G73" s="68"/>
      <c r="H73" s="68"/>
      <c r="I73" s="38"/>
      <c r="J73" s="39"/>
      <c r="K73" s="31"/>
      <c r="L73" s="31"/>
      <c r="M73" s="31"/>
      <c r="N73" s="31"/>
      <c r="O73" s="31"/>
      <c r="P73" s="31"/>
      <c r="Q73" s="31"/>
      <c r="R73" s="31"/>
      <c r="S73" s="31"/>
      <c r="T73" s="16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2"/>
    </row>
    <row r="74" spans="1:47" s="15" customFormat="1" ht="13.5" customHeight="1">
      <c r="A74" s="16"/>
      <c r="B74" s="17"/>
      <c r="C74" s="30"/>
      <c r="D74" s="30"/>
      <c r="E74" s="30"/>
      <c r="F74" s="19"/>
      <c r="G74" s="68"/>
      <c r="H74" s="68"/>
      <c r="I74" s="38"/>
      <c r="J74" s="39"/>
      <c r="K74" s="31"/>
      <c r="L74" s="31"/>
      <c r="M74" s="31"/>
      <c r="N74" s="31"/>
      <c r="O74" s="31"/>
      <c r="P74" s="31"/>
      <c r="Q74" s="31"/>
      <c r="R74" s="31"/>
      <c r="S74" s="31"/>
      <c r="T74" s="16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2"/>
    </row>
    <row r="75" spans="1:47" s="15" customFormat="1" ht="13.5" customHeight="1">
      <c r="A75" s="16"/>
      <c r="B75" s="17"/>
      <c r="C75" s="18"/>
      <c r="D75" s="18"/>
      <c r="E75" s="18"/>
      <c r="F75" s="19"/>
      <c r="G75" s="77"/>
      <c r="H75" s="77"/>
      <c r="I75" s="78"/>
      <c r="J75" s="79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9"/>
      <c r="V75" s="24"/>
      <c r="W75" s="22"/>
      <c r="X75" s="22"/>
      <c r="Y75" s="16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</row>
    <row r="76" spans="1:47" s="15" customFormat="1" ht="13.5" customHeight="1">
      <c r="A76" s="16"/>
      <c r="B76" s="30"/>
      <c r="C76" s="30"/>
      <c r="D76" s="30"/>
      <c r="E76" s="30"/>
      <c r="F76" s="19"/>
      <c r="G76" s="67"/>
      <c r="H76" s="67"/>
      <c r="I76" s="54"/>
      <c r="J76" s="53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0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2"/>
    </row>
    <row r="77" spans="1:47" s="15" customFormat="1" ht="13.5" customHeight="1">
      <c r="A77" s="16"/>
      <c r="B77" s="17"/>
      <c r="C77" s="18"/>
      <c r="D77" s="18"/>
      <c r="E77" s="18"/>
      <c r="F77" s="19"/>
      <c r="G77" s="4"/>
      <c r="H77" s="4"/>
      <c r="I77" s="5"/>
      <c r="J77" s="4"/>
      <c r="K77" s="22"/>
      <c r="L77" s="22"/>
      <c r="M77" s="22"/>
      <c r="N77" s="16"/>
      <c r="O77" s="22"/>
      <c r="P77" s="22"/>
      <c r="Q77" s="22"/>
      <c r="R77" s="22"/>
      <c r="S77" s="16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</row>
    <row r="78" spans="1:47" s="15" customFormat="1" ht="13.5" customHeight="1">
      <c r="A78" s="16"/>
      <c r="B78" s="17"/>
      <c r="C78" s="18"/>
      <c r="D78" s="18"/>
      <c r="E78" s="18"/>
      <c r="F78" s="19"/>
      <c r="G78" s="68"/>
      <c r="H78" s="68"/>
      <c r="I78" s="38"/>
      <c r="J78" s="39"/>
      <c r="K78" s="22"/>
      <c r="L78" s="22"/>
      <c r="M78" s="22"/>
      <c r="N78" s="16"/>
      <c r="O78" s="22"/>
      <c r="P78" s="22"/>
      <c r="Q78" s="22"/>
      <c r="R78" s="16"/>
      <c r="S78" s="22"/>
      <c r="T78" s="16"/>
      <c r="U78" s="22"/>
      <c r="V78" s="16"/>
      <c r="W78" s="16"/>
      <c r="X78" s="22"/>
      <c r="Y78" s="22"/>
      <c r="Z78" s="16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</row>
    <row r="79" spans="1:47" s="15" customFormat="1" ht="13.5" customHeight="1">
      <c r="A79" s="16"/>
      <c r="B79" s="17"/>
      <c r="C79" s="18"/>
      <c r="D79" s="18"/>
      <c r="E79" s="18"/>
      <c r="F79" s="19"/>
      <c r="G79" s="68"/>
      <c r="H79" s="68"/>
      <c r="I79" s="38"/>
      <c r="J79" s="39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</row>
    <row r="80" spans="1:47" s="15" customFormat="1" ht="13.5" customHeight="1">
      <c r="A80" s="16"/>
      <c r="B80" s="17"/>
      <c r="C80" s="18"/>
      <c r="D80" s="18"/>
      <c r="E80" s="18"/>
      <c r="F80" s="19"/>
      <c r="G80" s="68"/>
      <c r="H80" s="68"/>
      <c r="I80" s="38"/>
      <c r="J80" s="39"/>
      <c r="K80" s="22"/>
      <c r="L80" s="16"/>
      <c r="M80" s="22"/>
      <c r="N80" s="22"/>
      <c r="O80" s="22"/>
      <c r="P80" s="22"/>
      <c r="Q80" s="22"/>
      <c r="R80" s="22"/>
      <c r="S80" s="22"/>
      <c r="T80" s="16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</row>
    <row r="81" spans="1:47" s="15" customFormat="1" ht="13.5" customHeight="1">
      <c r="A81" s="16"/>
      <c r="B81" s="17"/>
      <c r="C81" s="18"/>
      <c r="D81" s="18"/>
      <c r="E81" s="18"/>
      <c r="F81" s="19"/>
      <c r="G81" s="68"/>
      <c r="H81" s="72"/>
      <c r="I81" s="41"/>
      <c r="J81" s="40"/>
      <c r="K81" s="22"/>
      <c r="L81" s="22"/>
      <c r="M81" s="16"/>
      <c r="N81" s="22"/>
      <c r="O81" s="22"/>
      <c r="P81" s="16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6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</row>
    <row r="82" spans="1:47" s="15" customFormat="1" ht="13.5" customHeight="1">
      <c r="A82" s="30"/>
      <c r="B82" s="17"/>
      <c r="C82" s="18"/>
      <c r="D82" s="18"/>
      <c r="E82" s="18"/>
      <c r="F82" s="19"/>
      <c r="G82" s="73"/>
      <c r="H82" s="86"/>
      <c r="I82" s="86"/>
      <c r="J82" s="86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0"/>
      <c r="AQ82" s="31"/>
      <c r="AR82" s="30"/>
      <c r="AS82" s="31"/>
      <c r="AT82" s="31"/>
      <c r="AU82" s="22"/>
    </row>
    <row r="83" spans="1:47" s="15" customFormat="1" ht="13.5" customHeight="1">
      <c r="A83" s="16"/>
      <c r="B83" s="17"/>
      <c r="C83" s="18"/>
      <c r="D83" s="18"/>
      <c r="E83" s="18"/>
      <c r="F83" s="19"/>
      <c r="G83" s="62"/>
      <c r="H83" s="62"/>
      <c r="I83" s="28"/>
      <c r="J83" s="28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16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</row>
    <row r="84" spans="1:47" s="15" customFormat="1" ht="13.5" customHeight="1">
      <c r="A84" s="16"/>
      <c r="B84" s="17"/>
      <c r="C84" s="18"/>
      <c r="D84" s="18"/>
      <c r="E84" s="18"/>
      <c r="F84" s="19"/>
      <c r="G84" s="83"/>
      <c r="H84" s="3"/>
      <c r="I84" s="3"/>
      <c r="J84" s="3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2"/>
    </row>
    <row r="85" spans="1:47" s="15" customFormat="1" ht="13.5" customHeight="1">
      <c r="A85" s="16"/>
      <c r="B85" s="17"/>
      <c r="C85" s="30"/>
      <c r="D85" s="30"/>
      <c r="E85" s="30"/>
      <c r="F85" s="19"/>
      <c r="G85" s="66"/>
      <c r="H85" s="63"/>
      <c r="I85" s="50"/>
      <c r="J85" s="49"/>
      <c r="K85" s="31"/>
      <c r="L85" s="31"/>
      <c r="M85" s="31"/>
      <c r="N85" s="31"/>
      <c r="O85" s="31"/>
      <c r="P85" s="31"/>
      <c r="Q85" s="31"/>
      <c r="R85" s="31"/>
      <c r="S85" s="31"/>
      <c r="T85" s="30"/>
      <c r="U85" s="31"/>
      <c r="V85" s="31"/>
      <c r="W85" s="31"/>
      <c r="X85" s="31"/>
      <c r="Y85" s="30"/>
      <c r="Z85" s="47"/>
      <c r="AA85" s="47"/>
      <c r="AB85" s="30"/>
      <c r="AC85" s="31"/>
      <c r="AD85" s="31"/>
      <c r="AE85" s="30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2"/>
    </row>
    <row r="86" spans="1:47" s="15" customFormat="1" ht="13.5" customHeight="1">
      <c r="A86" s="16"/>
      <c r="B86" s="17"/>
      <c r="C86" s="30"/>
      <c r="D86" s="30"/>
      <c r="E86" s="30"/>
      <c r="F86" s="19"/>
      <c r="G86" s="60"/>
      <c r="H86" s="60"/>
      <c r="I86" s="21"/>
      <c r="J86" s="21"/>
      <c r="K86" s="31"/>
      <c r="L86" s="31"/>
      <c r="M86" s="31"/>
      <c r="N86" s="31"/>
      <c r="O86" s="31"/>
      <c r="P86" s="31"/>
      <c r="Q86" s="31"/>
      <c r="R86" s="31"/>
      <c r="S86" s="31"/>
      <c r="T86" s="30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2"/>
    </row>
    <row r="87" spans="1:47" s="15" customFormat="1" ht="13.5" customHeight="1">
      <c r="A87" s="16"/>
      <c r="B87" s="17"/>
      <c r="C87" s="18"/>
      <c r="D87" s="18"/>
      <c r="E87" s="18"/>
      <c r="F87" s="19"/>
      <c r="G87" s="52"/>
      <c r="H87" s="73"/>
      <c r="I87" s="73"/>
      <c r="J87" s="52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2"/>
    </row>
    <row r="88" spans="1:47" s="15" customFormat="1" ht="13.5" customHeight="1">
      <c r="A88" s="16"/>
      <c r="B88" s="17"/>
      <c r="C88" s="18"/>
      <c r="D88" s="18"/>
      <c r="E88" s="18"/>
      <c r="F88" s="19"/>
      <c r="G88" s="3"/>
      <c r="H88" s="3"/>
      <c r="I88" s="3"/>
      <c r="J88" s="3"/>
      <c r="K88" s="22"/>
      <c r="L88" s="22"/>
      <c r="M88" s="22"/>
      <c r="N88" s="22"/>
      <c r="O88" s="22"/>
      <c r="P88" s="22"/>
      <c r="Q88" s="22"/>
      <c r="R88" s="22"/>
      <c r="S88" s="16"/>
      <c r="T88" s="16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</row>
    <row r="89" spans="1:47" s="15" customFormat="1" ht="13.5" customHeight="1">
      <c r="A89" s="16"/>
      <c r="B89" s="17"/>
      <c r="C89" s="18"/>
      <c r="D89" s="18"/>
      <c r="E89" s="18"/>
      <c r="F89" s="19"/>
      <c r="G89" s="60"/>
      <c r="H89" s="71"/>
      <c r="I89" s="36"/>
      <c r="J89" s="36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9"/>
      <c r="V89" s="16"/>
      <c r="W89" s="16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</row>
    <row r="90" spans="1:47" s="15" customFormat="1" ht="13.5" customHeight="1">
      <c r="A90" s="16"/>
      <c r="B90" s="17"/>
      <c r="C90" s="30"/>
      <c r="D90" s="30"/>
      <c r="E90" s="30"/>
      <c r="F90" s="19"/>
      <c r="G90" s="63"/>
      <c r="H90" s="46"/>
      <c r="I90" s="46"/>
      <c r="J90" s="46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0"/>
      <c r="AB90" s="31"/>
      <c r="AC90" s="31"/>
      <c r="AD90" s="31"/>
      <c r="AE90" s="30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2"/>
    </row>
    <row r="91" spans="1:47" s="15" customFormat="1" ht="13.5" customHeight="1">
      <c r="A91" s="16"/>
      <c r="B91" s="17"/>
      <c r="C91" s="18"/>
      <c r="D91" s="18"/>
      <c r="E91" s="18"/>
      <c r="F91" s="19"/>
      <c r="G91" s="61"/>
      <c r="H91" s="61"/>
      <c r="I91" s="2"/>
      <c r="J91" s="1"/>
      <c r="K91" s="22"/>
      <c r="L91" s="16"/>
      <c r="M91" s="22"/>
      <c r="N91" s="22"/>
      <c r="O91" s="22"/>
      <c r="P91" s="22"/>
      <c r="Q91" s="22"/>
      <c r="R91" s="16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</row>
    <row r="92" spans="1:47" s="15" customFormat="1" ht="13.5" customHeight="1">
      <c r="A92" s="16"/>
      <c r="B92" s="17"/>
      <c r="C92" s="18"/>
      <c r="D92" s="18"/>
      <c r="E92" s="18"/>
      <c r="F92" s="19"/>
      <c r="G92" s="85"/>
      <c r="H92" s="85"/>
      <c r="I92" s="85"/>
      <c r="J92" s="85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0"/>
      <c r="AQ92" s="31"/>
      <c r="AR92" s="31"/>
      <c r="AS92" s="31"/>
      <c r="AT92" s="31"/>
      <c r="AU92" s="22"/>
    </row>
    <row r="93" spans="1:47" s="15" customFormat="1" ht="13.5" customHeight="1">
      <c r="A93" s="16"/>
      <c r="B93" s="17"/>
      <c r="C93" s="18"/>
      <c r="D93" s="18"/>
      <c r="E93" s="18"/>
      <c r="F93" s="19"/>
      <c r="G93" s="73"/>
      <c r="H93" s="73"/>
      <c r="I93" s="74"/>
      <c r="J93" s="75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0"/>
      <c r="AF93" s="31"/>
      <c r="AG93" s="31"/>
      <c r="AH93" s="31"/>
      <c r="AI93" s="30"/>
      <c r="AJ93" s="30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2"/>
    </row>
    <row r="94" spans="1:47" s="15" customFormat="1" ht="13.5" customHeight="1">
      <c r="A94" s="16"/>
      <c r="B94" s="17"/>
      <c r="C94" s="18"/>
      <c r="D94" s="18"/>
      <c r="E94" s="18"/>
      <c r="F94" s="19"/>
      <c r="G94" s="61"/>
      <c r="H94" s="61"/>
      <c r="I94" s="2"/>
      <c r="J94" s="1"/>
      <c r="K94" s="22"/>
      <c r="L94" s="16"/>
      <c r="M94" s="22"/>
      <c r="N94" s="22"/>
      <c r="O94" s="22"/>
      <c r="P94" s="22"/>
      <c r="Q94" s="22"/>
      <c r="R94" s="22"/>
      <c r="S94" s="22"/>
      <c r="T94" s="22"/>
      <c r="U94" s="18"/>
      <c r="V94" s="24"/>
      <c r="W94" s="22"/>
      <c r="X94" s="22"/>
      <c r="Y94" s="22"/>
      <c r="Z94" s="22"/>
      <c r="AA94" s="22"/>
      <c r="AB94" s="16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</row>
    <row r="95" spans="1:47" s="15" customFormat="1" ht="13.5" customHeight="1">
      <c r="A95" s="16"/>
      <c r="B95" s="17"/>
      <c r="C95" s="30"/>
      <c r="D95" s="30"/>
      <c r="E95" s="30"/>
      <c r="F95" s="19"/>
      <c r="G95" s="60"/>
      <c r="H95" s="60"/>
      <c r="I95" s="21"/>
      <c r="J95" s="21"/>
      <c r="K95" s="31"/>
      <c r="L95" s="31"/>
      <c r="M95" s="31"/>
      <c r="N95" s="31"/>
      <c r="O95" s="31"/>
      <c r="P95" s="31"/>
      <c r="Q95" s="31"/>
      <c r="R95" s="31"/>
      <c r="S95" s="31"/>
      <c r="T95" s="16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2"/>
    </row>
    <row r="96" spans="1:47" s="15" customFormat="1" ht="13.5" customHeight="1">
      <c r="A96" s="16"/>
      <c r="B96" s="17"/>
      <c r="C96" s="18"/>
      <c r="D96" s="18"/>
      <c r="E96" s="18"/>
      <c r="F96" s="19"/>
      <c r="G96" s="69"/>
      <c r="H96" s="69"/>
      <c r="I96" s="81"/>
      <c r="J96" s="8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</row>
    <row r="97" spans="1:47" s="15" customFormat="1" ht="13.5" customHeight="1">
      <c r="A97" s="16"/>
      <c r="B97" s="17"/>
      <c r="C97" s="18"/>
      <c r="D97" s="18"/>
      <c r="E97" s="18"/>
      <c r="F97" s="19"/>
      <c r="G97" s="83"/>
      <c r="H97" s="3"/>
      <c r="I97" s="3"/>
      <c r="J97" s="3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2"/>
    </row>
    <row r="98" spans="1:47" s="15" customFormat="1" ht="13.5" customHeight="1">
      <c r="A98" s="16"/>
      <c r="B98" s="17"/>
      <c r="C98" s="18"/>
      <c r="D98" s="18"/>
      <c r="E98" s="18"/>
      <c r="F98" s="19"/>
      <c r="G98" s="73"/>
      <c r="H98" s="73"/>
      <c r="I98" s="74"/>
      <c r="J98" s="75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0"/>
      <c r="AB98" s="31"/>
      <c r="AC98" s="31"/>
      <c r="AD98" s="31"/>
      <c r="AE98" s="30"/>
      <c r="AF98" s="31"/>
      <c r="AG98" s="31"/>
      <c r="AH98" s="31"/>
      <c r="AI98" s="31"/>
      <c r="AJ98" s="30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2"/>
    </row>
    <row r="99" spans="1:47" s="15" customFormat="1" ht="13.5" customHeight="1">
      <c r="A99" s="16"/>
      <c r="B99" s="17"/>
      <c r="C99" s="30"/>
      <c r="D99" s="30"/>
      <c r="E99" s="30"/>
      <c r="F99" s="19"/>
      <c r="G99" s="63"/>
      <c r="H99" s="63"/>
      <c r="I99" s="46"/>
      <c r="J99" s="46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3"/>
      <c r="V99" s="33"/>
      <c r="W99" s="33"/>
      <c r="X99" s="33"/>
      <c r="Y99" s="30"/>
      <c r="Z99" s="47"/>
      <c r="AA99" s="30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2"/>
    </row>
    <row r="100" spans="1:47" s="15" customFormat="1" ht="13.5" customHeight="1">
      <c r="A100" s="30"/>
      <c r="B100" s="17"/>
      <c r="C100" s="18"/>
      <c r="D100" s="18"/>
      <c r="E100" s="18"/>
      <c r="F100" s="19"/>
      <c r="G100" s="73"/>
      <c r="H100" s="86"/>
      <c r="I100" s="86"/>
      <c r="J100" s="86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0"/>
      <c r="AQ100" s="31"/>
      <c r="AR100" s="30"/>
      <c r="AS100" s="31"/>
      <c r="AT100" s="31"/>
      <c r="AU100" s="22"/>
    </row>
    <row r="101" spans="1:47" s="15" customFormat="1" ht="13.5" customHeight="1">
      <c r="A101" s="16"/>
      <c r="B101" s="17"/>
      <c r="C101" s="30"/>
      <c r="D101" s="30"/>
      <c r="E101" s="30"/>
      <c r="F101" s="19"/>
      <c r="G101" s="60"/>
      <c r="H101" s="60"/>
      <c r="I101" s="21"/>
      <c r="J101" s="2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3"/>
      <c r="V101" s="33"/>
      <c r="W101" s="33"/>
      <c r="X101" s="33"/>
      <c r="Y101" s="22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2"/>
    </row>
    <row r="102" spans="1:47" s="15" customFormat="1" ht="13.5" customHeight="1">
      <c r="A102" s="16"/>
      <c r="B102" s="17"/>
      <c r="C102" s="18"/>
      <c r="D102" s="18"/>
      <c r="E102" s="18"/>
      <c r="F102" s="19"/>
      <c r="G102" s="52"/>
      <c r="H102" s="52"/>
      <c r="I102" s="52"/>
      <c r="J102" s="52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2"/>
    </row>
    <row r="103" spans="2:10" ht="12.75">
      <c r="B103" s="17"/>
      <c r="C103" s="18"/>
      <c r="D103" s="18"/>
      <c r="E103" s="18"/>
      <c r="F103" s="19"/>
      <c r="G103" s="73"/>
      <c r="H103" s="73"/>
      <c r="I103" s="73"/>
      <c r="J103" s="73"/>
    </row>
    <row r="104" spans="2:10" ht="12.75">
      <c r="B104" s="17"/>
      <c r="C104" s="18"/>
      <c r="D104" s="18"/>
      <c r="E104" s="18"/>
      <c r="F104" s="19"/>
      <c r="G104" s="73"/>
      <c r="H104" s="73"/>
      <c r="I104" s="73"/>
      <c r="J104" s="73"/>
    </row>
    <row r="105" spans="2:10" ht="12.75">
      <c r="B105" s="17"/>
      <c r="C105" s="18"/>
      <c r="D105" s="18"/>
      <c r="E105" s="18"/>
      <c r="F105" s="19"/>
      <c r="G105" s="73"/>
      <c r="H105" s="73"/>
      <c r="I105" s="73"/>
      <c r="J105" s="73"/>
    </row>
    <row r="106" spans="2:10" ht="12.75">
      <c r="B106" s="17"/>
      <c r="C106" s="18"/>
      <c r="D106" s="18"/>
      <c r="E106" s="18"/>
      <c r="F106" s="19"/>
      <c r="G106" s="73"/>
      <c r="H106" s="73"/>
      <c r="I106" s="73"/>
      <c r="J106" s="73"/>
    </row>
  </sheetData>
  <sheetProtection/>
  <autoFilter ref="A2:AU2"/>
  <mergeCells count="1">
    <mergeCell ref="A1:J1"/>
  </mergeCells>
  <hyperlinks>
    <hyperlink ref="G25" r:id="rId1" display="http://my1.raceresult.com/details/?sl=6.13455.de.2.Ergebnislisten%7CZieleinlaufliste&amp;pp=17"/>
    <hyperlink ref="G16" r:id="rId2" display="http://my1.raceresult.com/details/?sl=6.13455.de.2.Ergebnislisten%7CZieleinlaufliste&amp;pp=847"/>
    <hyperlink ref="G21" r:id="rId3" display="http://my1.raceresult.com/details/?sl=6.13455.de.2.Ergebnislisten%7CZieleinlaufliste&amp;pp=846"/>
    <hyperlink ref="G10" r:id="rId4" display="http://my1.raceresult.com/details/?sl=6.13455.de.1.Ergebnislisten%7CZieleinlaufliste&amp;pp=580"/>
    <hyperlink ref="G6" r:id="rId5" display="http://my1.raceresult.com/details/?sl=6.13455.de.1.Ergebnislisten%7CZieleinlaufliste&amp;pp=694"/>
    <hyperlink ref="G7" r:id="rId6" display="http://my1.raceresult.com/details/?sl=6.13455.de.1.Ergebnislisten%7CZieleinlaufliste&amp;pp=502"/>
    <hyperlink ref="H15" r:id="rId7" display="http://my3.raceresult.com/details/results.php?sl=6.11549.de.7.Internet%7C07%20Zieleinlaufliste&amp;pp=1033"/>
    <hyperlink ref="H19" r:id="rId8" display="http://my3.raceresult.com/details/results.php?sl=6.11549.de.7.Internet%7C07%20Zieleinlaufliste&amp;pp=1147"/>
    <hyperlink ref="H26" r:id="rId9" display="http://my1.raceresult.com/details/results.php?sl=6.14439.de.1.Ergebnislisten%7CZieleinlaufliste&amp;pp=682"/>
    <hyperlink ref="G27" r:id="rId10" display="http://my2.raceresult.com/details/results.php?sl=6.13724.de.8.Ergebnislisten%7CZieleinlaufliste&amp;pp=233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2"/>
  <headerFooter alignWithMargins="0">
    <oddHeader>&amp;L&amp;"Arial,Fett"Rur-Eifel-Volkslauf Cup 2010; Wertung: &amp;A</oddHead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2012-06-30T10:17:32Z</cp:lastPrinted>
  <dcterms:created xsi:type="dcterms:W3CDTF">2011-12-15T20:39:49Z</dcterms:created>
  <dcterms:modified xsi:type="dcterms:W3CDTF">2013-12-09T11:39:54Z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