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4 (schueler.b) (2014)" sheetId="1" r:id="rId1"/>
  </sheets>
  <definedNames>
    <definedName name="_xlnm._FilterDatabase" localSheetId="0" hidden="1">'MJ U14 (schueler.b) (2014)'!$A$2:$AT$2</definedName>
    <definedName name="_xlnm.Print_Titles" localSheetId="0">'MJ U14 (schueler.b) (2014)'!$2:$2</definedName>
  </definedNames>
  <calcPr fullCalcOnLoad="1"/>
</workbook>
</file>

<file path=xl/sharedStrings.xml><?xml version="1.0" encoding="utf-8"?>
<sst xmlns="http://schemas.openxmlformats.org/spreadsheetml/2006/main" count="79" uniqueCount="78">
  <si>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</si>
  <si>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</si>
  <si>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</si>
  <si>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</si>
  <si>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</si>
  <si>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</si>
  <si>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</si>
  <si>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</si>
  <si>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</si>
  <si>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</si>
  <si>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</si>
  <si>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</si>
  <si>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SV Roland rollesbroich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</si>
  <si>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</si>
  <si>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</si>
  <si>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</si>
  <si>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</si>
  <si>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</si>
  <si>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</si>
  <si>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</si>
  <si>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</si>
  <si>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</si>
  <si>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</si>
  <si>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</si>
  <si>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</si>
  <si>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</si>
  <si>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</si>
  <si>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</si>
  <si>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</si>
  <si>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</si>
  <si>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</si>
  <si>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</si>
  <si>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</si>
  <si>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</si>
  <si>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</si>
  <si>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</si>
  <si>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</si>
  <si>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</si>
  <si>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</si>
  <si>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Dürener TV</t>
  </si>
  <si>
    <t>Würselen</t>
  </si>
  <si>
    <t>Arnoldsweiler</t>
  </si>
  <si>
    <t>Brunssum</t>
  </si>
  <si>
    <t>Jülicher TV</t>
  </si>
  <si>
    <t xml:space="preserve">                    DJK Gillrath</t>
  </si>
  <si>
    <t>Steckenborn</t>
  </si>
  <si>
    <t>Herzogenrath</t>
  </si>
  <si>
    <t>Linnich</t>
  </si>
  <si>
    <t>Gerhardt</t>
  </si>
  <si>
    <t xml:space="preserve"> Cedric</t>
  </si>
  <si>
    <t>Hamich Runners e.V.</t>
  </si>
  <si>
    <t>Dittrich</t>
  </si>
  <si>
    <t xml:space="preserve"> Etienne</t>
  </si>
  <si>
    <t>Team RunVicht...en</t>
  </si>
  <si>
    <t>Baumgarten</t>
  </si>
  <si>
    <t xml:space="preserve"> Yaniz</t>
  </si>
  <si>
    <t>LAC Rhein-Erft</t>
  </si>
  <si>
    <t>Kunze</t>
  </si>
  <si>
    <t xml:space="preserve"> Alexander</t>
  </si>
  <si>
    <t>TEAM PIRATE</t>
  </si>
  <si>
    <t>MJ U14 (Schüler B): 12 bis 13 Jahre alt  (Jg. 2001 bis 2002)</t>
  </si>
  <si>
    <t>Kämpgen</t>
  </si>
  <si>
    <t>Nick</t>
  </si>
  <si>
    <t>Niederkrüchten</t>
  </si>
  <si>
    <t>vanderRaadt</t>
  </si>
  <si>
    <t>Jesse</t>
  </si>
  <si>
    <t>Schinveld (NED)</t>
  </si>
  <si>
    <t>Peters</t>
  </si>
  <si>
    <t>SC BUTGENBACH</t>
  </si>
  <si>
    <t>SCHAUSS</t>
  </si>
  <si>
    <t>LENNY</t>
  </si>
  <si>
    <t>Palm</t>
  </si>
  <si>
    <t>Jannis</t>
  </si>
  <si>
    <t>TEAM RUN VICHT</t>
  </si>
  <si>
    <t>HUTH</t>
  </si>
  <si>
    <t>GOEFFREY</t>
  </si>
  <si>
    <t>David</t>
  </si>
  <si>
    <t/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</si>
</sst>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7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 quotePrefix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y1.raceresult.com/details/results.php?lang=de&amp;page=6&amp;eventid=25318&amp;contest=5&amp;name=Ergebnislisten%7CZieleinlaufliste&amp;format=view" TargetMode="External" /><Relationship Id="rId3" Type="http://schemas.openxmlformats.org/officeDocument/2006/relationships/hyperlink" Target="http://my1.raceresult.com/details/results.php?lang=de&amp;page=6&amp;eventid=25318&amp;contest=5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14</xdr:row>
      <xdr:rowOff>95250</xdr:rowOff>
    </xdr:to>
    <xdr:pic>
      <xdr:nvPicPr>
        <xdr:cNvPr id="1" name="Picture 47" descr="arrow-10x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34385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4"/>
  <sheetViews>
    <sheetView showGridLines="0" tabSelected="1" zoomScalePageLayoutView="0" workbookViewId="0" topLeftCell="A1">
      <pane xSplit="10" ySplit="2" topLeftCell="K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:IV110"/>
    </sheetView>
  </sheetViews>
  <sheetFormatPr defaultColWidth="11.421875" defaultRowHeight="12.75"/>
  <cols>
    <col min="1" max="1" width="4.28125" style="4" customWidth="1"/>
    <col min="2" max="2" width="5.7109375" style="3" customWidth="1"/>
    <col min="3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12" bestFit="1" customWidth="1"/>
    <col min="8" max="8" width="12.57421875" style="12" bestFit="1" customWidth="1"/>
    <col min="9" max="9" width="6.00390625" style="13" bestFit="1" customWidth="1"/>
    <col min="10" max="10" width="20.7109375" style="12" customWidth="1"/>
    <col min="11" max="20" width="3.00390625" style="12" bestFit="1" customWidth="1"/>
    <col min="21" max="21" width="1.7109375" style="12" customWidth="1"/>
    <col min="22" max="22" width="3.00390625" style="12" bestFit="1" customWidth="1"/>
    <col min="23" max="24" width="3.28125" style="12" bestFit="1" customWidth="1"/>
    <col min="25" max="26" width="3.00390625" style="12" bestFit="1" customWidth="1"/>
    <col min="27" max="27" width="3.28125" style="12" bestFit="1" customWidth="1"/>
    <col min="28" max="33" width="3.00390625" style="12" bestFit="1" customWidth="1"/>
    <col min="34" max="42" width="3.28125" style="12" bestFit="1" customWidth="1"/>
    <col min="43" max="43" width="3.00390625" style="12" bestFit="1" customWidth="1"/>
    <col min="44" max="45" width="3.28125" style="12" bestFit="1" customWidth="1"/>
    <col min="46" max="46" width="3.00390625" style="12" bestFit="1" customWidth="1"/>
    <col min="47" max="47" width="3.140625" style="27" customWidth="1"/>
    <col min="48" max="48" width="3.140625" style="12" customWidth="1"/>
    <col min="49" max="16384" width="11.421875" style="12" customWidth="1"/>
  </cols>
  <sheetData>
    <row r="1" spans="1:47" s="9" customFormat="1" ht="12.75">
      <c r="A1" s="28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26"/>
    </row>
    <row r="2" spans="1:48" s="6" customFormat="1" ht="96" customHeight="1">
      <c r="A2" s="14" t="s">
        <v>8</v>
      </c>
      <c r="B2" s="15" t="s">
        <v>7</v>
      </c>
      <c r="C2" s="16" t="s">
        <v>6</v>
      </c>
      <c r="D2" s="16" t="s">
        <v>10</v>
      </c>
      <c r="E2" s="16" t="s">
        <v>5</v>
      </c>
      <c r="F2" s="20" t="s">
        <v>4</v>
      </c>
      <c r="G2" s="17" t="s">
        <v>3</v>
      </c>
      <c r="H2" s="17" t="s">
        <v>2</v>
      </c>
      <c r="I2" s="21" t="s">
        <v>1</v>
      </c>
      <c r="J2" s="17" t="s">
        <v>0</v>
      </c>
      <c r="K2" s="18" t="s">
        <v>9</v>
      </c>
      <c r="L2" s="18" t="s">
        <v>17</v>
      </c>
      <c r="M2" s="18" t="s">
        <v>18</v>
      </c>
      <c r="N2" s="18" t="s">
        <v>19</v>
      </c>
      <c r="O2" s="18" t="s">
        <v>16</v>
      </c>
      <c r="P2" s="18" t="s">
        <v>20</v>
      </c>
      <c r="Q2" s="18" t="s">
        <v>21</v>
      </c>
      <c r="R2" s="19" t="s">
        <v>13</v>
      </c>
      <c r="S2" s="18" t="s">
        <v>11</v>
      </c>
      <c r="T2" s="18" t="s">
        <v>22</v>
      </c>
      <c r="U2" s="18" t="s">
        <v>23</v>
      </c>
      <c r="V2" s="18" t="s">
        <v>24</v>
      </c>
      <c r="W2" s="18" t="s">
        <v>14</v>
      </c>
      <c r="X2" s="18" t="s">
        <v>25</v>
      </c>
      <c r="Y2" s="18" t="s">
        <v>12</v>
      </c>
      <c r="Z2" s="18" t="s">
        <v>26</v>
      </c>
      <c r="AA2" s="18" t="s">
        <v>27</v>
      </c>
      <c r="AB2" s="18" t="s">
        <v>28</v>
      </c>
      <c r="AC2" s="18" t="s">
        <v>29</v>
      </c>
      <c r="AD2" s="18" t="s">
        <v>15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8" t="s">
        <v>38</v>
      </c>
      <c r="AN2" s="18" t="s">
        <v>39</v>
      </c>
      <c r="AO2" s="18" t="s">
        <v>40</v>
      </c>
      <c r="AP2" s="18" t="s">
        <v>41</v>
      </c>
      <c r="AQ2" s="19" t="s">
        <v>42</v>
      </c>
      <c r="AR2" s="18" t="s">
        <v>43</v>
      </c>
      <c r="AS2" s="18" t="s">
        <v>44</v>
      </c>
      <c r="AT2" s="18" t="s">
        <v>45</v>
      </c>
      <c r="AU2" s="5" t="s">
        <v>46</v>
      </c>
      <c r="AV2" s="6" t="s">
        <v>47</v>
      </c>
    </row>
    <row r="3" spans="1:48" s="6" customFormat="1" ht="13.5" customHeight="1">
      <c r="A3" s="2">
        <v>1</v>
      </c>
      <c r="B3" s="5">
        <f>SUM(K3:AV3)</f>
        <v>1508</v>
      </c>
      <c r="C3" s="5">
        <f>COUNT(K3:AV3)</f>
        <v>31</v>
      </c>
      <c r="D3" s="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5">
        <f>IF(COUNT(K3:AT3)&lt;11,IF(COUNT(K3:AT3)&gt;6,(COUNT(K3:AT3)-7),0)*20,80)</f>
        <v>80</v>
      </c>
      <c r="F3" s="25">
        <f>D3+E3</f>
        <v>430</v>
      </c>
      <c r="G3" s="12" t="s">
        <v>48</v>
      </c>
      <c r="H3" s="12" t="s">
        <v>49</v>
      </c>
      <c r="I3" s="12">
        <v>2001</v>
      </c>
      <c r="J3" s="12" t="s">
        <v>50</v>
      </c>
      <c r="K3" s="1">
        <v>49</v>
      </c>
      <c r="L3" s="1">
        <v>47</v>
      </c>
      <c r="M3" s="1">
        <v>50</v>
      </c>
      <c r="N3" s="1"/>
      <c r="O3" s="1">
        <v>46</v>
      </c>
      <c r="P3" s="1">
        <v>50</v>
      </c>
      <c r="Q3" s="1">
        <v>50</v>
      </c>
      <c r="R3" s="1">
        <v>50</v>
      </c>
      <c r="S3" s="1">
        <v>49</v>
      </c>
      <c r="T3" s="2">
        <v>46</v>
      </c>
      <c r="U3" s="1"/>
      <c r="V3" s="1">
        <v>50</v>
      </c>
      <c r="W3" s="1">
        <v>49</v>
      </c>
      <c r="X3" s="1">
        <v>50</v>
      </c>
      <c r="Y3" s="1">
        <v>50</v>
      </c>
      <c r="Z3" s="1">
        <v>48</v>
      </c>
      <c r="AA3" s="30">
        <v>47</v>
      </c>
      <c r="AB3" s="2">
        <v>50</v>
      </c>
      <c r="AC3" s="2">
        <v>49</v>
      </c>
      <c r="AD3" s="1">
        <v>48</v>
      </c>
      <c r="AE3" s="2">
        <v>49</v>
      </c>
      <c r="AF3" s="1"/>
      <c r="AG3" s="1">
        <v>47</v>
      </c>
      <c r="AH3" s="1">
        <v>46</v>
      </c>
      <c r="AI3" s="1">
        <v>48</v>
      </c>
      <c r="AJ3" s="1"/>
      <c r="AK3" s="1"/>
      <c r="AL3" s="1">
        <v>50</v>
      </c>
      <c r="AM3" s="1">
        <v>49</v>
      </c>
      <c r="AN3" s="1">
        <v>48</v>
      </c>
      <c r="AO3" s="1">
        <v>50</v>
      </c>
      <c r="AP3" s="1">
        <v>47</v>
      </c>
      <c r="AQ3" s="1"/>
      <c r="AR3" s="1">
        <v>50</v>
      </c>
      <c r="AS3" s="1">
        <v>50</v>
      </c>
      <c r="AT3" s="1"/>
      <c r="AU3" s="5">
        <v>49</v>
      </c>
      <c r="AV3" s="5">
        <v>47</v>
      </c>
    </row>
    <row r="4" spans="1:48" s="6" customFormat="1" ht="13.5" customHeight="1">
      <c r="A4" s="2">
        <v>2</v>
      </c>
      <c r="B4" s="5">
        <f>SUM(K4:AV4)</f>
        <v>1060</v>
      </c>
      <c r="C4" s="5">
        <f>COUNT(K4:AV4)</f>
        <v>22</v>
      </c>
      <c r="D4" s="5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345</v>
      </c>
      <c r="E4" s="5">
        <f>IF(COUNT(K4:AT4)&lt;11,IF(COUNT(K4:AT4)&gt;6,(COUNT(K4:AT4)-7),0)*20,80)</f>
        <v>80</v>
      </c>
      <c r="F4" s="25">
        <f>D4+E4</f>
        <v>425</v>
      </c>
      <c r="G4" s="12" t="s">
        <v>57</v>
      </c>
      <c r="H4" s="12" t="s">
        <v>58</v>
      </c>
      <c r="I4" s="12">
        <v>2002</v>
      </c>
      <c r="J4" s="12" t="s">
        <v>59</v>
      </c>
      <c r="K4" s="1">
        <v>45</v>
      </c>
      <c r="L4" s="10"/>
      <c r="M4" s="10">
        <v>48</v>
      </c>
      <c r="N4" s="10"/>
      <c r="O4" s="31">
        <v>45</v>
      </c>
      <c r="P4" s="10">
        <v>49</v>
      </c>
      <c r="Q4" s="10">
        <v>49</v>
      </c>
      <c r="R4" s="10">
        <v>49</v>
      </c>
      <c r="S4" s="10">
        <v>48</v>
      </c>
      <c r="T4" s="10"/>
      <c r="U4" s="10"/>
      <c r="V4" s="7">
        <v>48</v>
      </c>
      <c r="W4" s="10">
        <v>48</v>
      </c>
      <c r="X4" s="10">
        <v>48</v>
      </c>
      <c r="Y4" s="10"/>
      <c r="Z4" s="10"/>
      <c r="AA4" s="10"/>
      <c r="AB4" s="10">
        <v>49</v>
      </c>
      <c r="AC4" s="10"/>
      <c r="AD4" s="10"/>
      <c r="AE4" s="10"/>
      <c r="AF4" s="10">
        <v>48</v>
      </c>
      <c r="AG4" s="10"/>
      <c r="AH4" s="10">
        <v>49</v>
      </c>
      <c r="AI4" s="10">
        <v>49</v>
      </c>
      <c r="AJ4" s="10">
        <v>50</v>
      </c>
      <c r="AK4" s="10"/>
      <c r="AL4" s="10"/>
      <c r="AM4" s="10">
        <v>50</v>
      </c>
      <c r="AN4" s="10">
        <v>49</v>
      </c>
      <c r="AO4" s="10">
        <v>48</v>
      </c>
      <c r="AP4" s="10">
        <v>48</v>
      </c>
      <c r="AQ4" s="10"/>
      <c r="AR4" s="10">
        <v>49</v>
      </c>
      <c r="AS4" s="10"/>
      <c r="AT4" s="10"/>
      <c r="AU4" s="5">
        <v>48</v>
      </c>
      <c r="AV4" s="5">
        <v>46</v>
      </c>
    </row>
    <row r="5" spans="1:48" s="6" customFormat="1" ht="13.5" customHeight="1">
      <c r="A5" s="2">
        <v>3</v>
      </c>
      <c r="B5" s="5">
        <f>SUM(K5:AV5)</f>
        <v>1270</v>
      </c>
      <c r="C5" s="5">
        <f>COUNT(K5:AV5)</f>
        <v>27</v>
      </c>
      <c r="D5" s="5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341</v>
      </c>
      <c r="E5" s="5">
        <f>IF(COUNT(K5:AT5)&lt;11,IF(COUNT(K5:AT5)&gt;6,(COUNT(K5:AT5)-7),0)*20,80)</f>
        <v>80</v>
      </c>
      <c r="F5" s="25">
        <f>D5+E5</f>
        <v>421</v>
      </c>
      <c r="G5" s="12" t="s">
        <v>54</v>
      </c>
      <c r="H5" s="12" t="s">
        <v>55</v>
      </c>
      <c r="I5" s="12">
        <v>2002</v>
      </c>
      <c r="J5" s="12" t="s">
        <v>56</v>
      </c>
      <c r="K5" s="1">
        <v>46</v>
      </c>
      <c r="L5" s="10">
        <v>39</v>
      </c>
      <c r="M5" s="10"/>
      <c r="N5" s="10"/>
      <c r="O5" s="31">
        <v>46</v>
      </c>
      <c r="P5" s="10"/>
      <c r="Q5" s="10">
        <v>48</v>
      </c>
      <c r="R5" s="10">
        <v>48</v>
      </c>
      <c r="S5" s="10"/>
      <c r="T5" s="10"/>
      <c r="U5" s="10"/>
      <c r="V5" s="10">
        <v>47</v>
      </c>
      <c r="W5" s="10">
        <v>47</v>
      </c>
      <c r="X5" s="10">
        <v>47</v>
      </c>
      <c r="Y5" s="10">
        <v>49</v>
      </c>
      <c r="Z5" s="10">
        <v>46</v>
      </c>
      <c r="AA5" s="10">
        <v>48</v>
      </c>
      <c r="AB5" s="10">
        <v>48</v>
      </c>
      <c r="AC5" s="10">
        <v>48</v>
      </c>
      <c r="AD5" s="10">
        <v>47</v>
      </c>
      <c r="AE5" s="10">
        <v>48</v>
      </c>
      <c r="AF5" s="10">
        <v>45</v>
      </c>
      <c r="AG5" s="10">
        <v>49</v>
      </c>
      <c r="AH5" s="10">
        <v>48</v>
      </c>
      <c r="AI5" s="10">
        <v>47</v>
      </c>
      <c r="AJ5" s="10">
        <v>48</v>
      </c>
      <c r="AK5" s="10">
        <v>50</v>
      </c>
      <c r="AL5" s="10">
        <v>48</v>
      </c>
      <c r="AM5" s="10"/>
      <c r="AN5" s="7"/>
      <c r="AO5" s="10"/>
      <c r="AP5" s="10">
        <v>46</v>
      </c>
      <c r="AQ5" s="10"/>
      <c r="AR5" s="10">
        <v>47</v>
      </c>
      <c r="AS5" s="10">
        <v>49</v>
      </c>
      <c r="AT5" s="10"/>
      <c r="AU5" s="5">
        <v>47</v>
      </c>
      <c r="AV5" s="5">
        <v>44</v>
      </c>
    </row>
    <row r="6" spans="1:47" s="6" customFormat="1" ht="13.5" customHeight="1">
      <c r="A6" s="2">
        <v>4</v>
      </c>
      <c r="B6" s="5">
        <f>SUM(K6:AV6)</f>
        <v>964</v>
      </c>
      <c r="C6" s="5">
        <f>COUNT(K6:AV6)</f>
        <v>21</v>
      </c>
      <c r="D6" s="5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</f>
        <v>337</v>
      </c>
      <c r="E6" s="5">
        <f>IF(COUNT(K6:AT6)&lt;11,IF(COUNT(K6:AT6)&gt;6,(COUNT(K6:AT6)-7),0)*20,80)</f>
        <v>80</v>
      </c>
      <c r="F6" s="25">
        <f>D6+E6</f>
        <v>417</v>
      </c>
      <c r="G6" s="12" t="s">
        <v>51</v>
      </c>
      <c r="H6" s="12" t="s">
        <v>52</v>
      </c>
      <c r="I6" s="12">
        <v>2001</v>
      </c>
      <c r="J6" s="12" t="s">
        <v>53</v>
      </c>
      <c r="K6" s="1">
        <v>47</v>
      </c>
      <c r="L6" s="10">
        <v>40</v>
      </c>
      <c r="M6" s="10">
        <v>49</v>
      </c>
      <c r="N6" s="10"/>
      <c r="O6" s="10">
        <v>40</v>
      </c>
      <c r="P6" s="10">
        <v>47</v>
      </c>
      <c r="Q6" s="10">
        <v>47</v>
      </c>
      <c r="R6" s="10"/>
      <c r="S6" s="10">
        <v>47</v>
      </c>
      <c r="T6" s="10">
        <v>40</v>
      </c>
      <c r="U6" s="7"/>
      <c r="V6" s="10">
        <v>46</v>
      </c>
      <c r="W6" s="10">
        <v>46</v>
      </c>
      <c r="X6" s="10"/>
      <c r="Y6" s="7"/>
      <c r="Z6" s="7">
        <v>43</v>
      </c>
      <c r="AA6" s="10">
        <v>46</v>
      </c>
      <c r="AB6" s="10">
        <v>46</v>
      </c>
      <c r="AC6" s="7"/>
      <c r="AD6" s="7">
        <v>46</v>
      </c>
      <c r="AE6" s="10"/>
      <c r="AF6" s="10"/>
      <c r="AG6" s="10">
        <v>48</v>
      </c>
      <c r="AH6" s="10">
        <v>47</v>
      </c>
      <c r="AI6" s="10"/>
      <c r="AJ6" s="10"/>
      <c r="AK6" s="10">
        <v>49</v>
      </c>
      <c r="AL6" s="10">
        <v>49</v>
      </c>
      <c r="AM6" s="10">
        <v>48</v>
      </c>
      <c r="AN6" s="10">
        <v>47</v>
      </c>
      <c r="AO6" s="10"/>
      <c r="AP6" s="10"/>
      <c r="AQ6" s="10"/>
      <c r="AR6" s="10"/>
      <c r="AS6" s="10"/>
      <c r="AT6" s="10"/>
      <c r="AU6" s="5">
        <v>46</v>
      </c>
    </row>
    <row r="7" spans="1:48" s="6" customFormat="1" ht="13.5" customHeight="1">
      <c r="A7" s="2">
        <v>5</v>
      </c>
      <c r="B7" s="5">
        <f>SUM(K7:AV7)</f>
        <v>310</v>
      </c>
      <c r="C7" s="5">
        <f>COUNT(K7:AV7)</f>
        <v>7</v>
      </c>
      <c r="D7" s="5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310</v>
      </c>
      <c r="E7" s="5">
        <f>IF(COUNT(K7:AT7)&lt;11,IF(COUNT(K7:AT7)&gt;6,(COUNT(K7:AT7)-7),0)*20,80)</f>
        <v>0</v>
      </c>
      <c r="F7" s="25">
        <f>D7+E7</f>
        <v>310</v>
      </c>
      <c r="G7" s="5" t="s">
        <v>74</v>
      </c>
      <c r="H7" s="5" t="s">
        <v>75</v>
      </c>
      <c r="I7" s="5">
        <v>2001</v>
      </c>
      <c r="J7" s="5" t="s">
        <v>73</v>
      </c>
      <c r="K7" s="12"/>
      <c r="L7" s="12"/>
      <c r="M7" s="12"/>
      <c r="N7" s="12"/>
      <c r="O7" s="12"/>
      <c r="P7" s="12"/>
      <c r="Q7" s="12"/>
      <c r="R7" s="12"/>
      <c r="S7" s="12"/>
      <c r="T7" s="12">
        <v>37</v>
      </c>
      <c r="U7" s="12"/>
      <c r="V7" s="12">
        <v>49</v>
      </c>
      <c r="W7" s="12">
        <v>42</v>
      </c>
      <c r="X7" s="12">
        <v>49</v>
      </c>
      <c r="Y7" s="12"/>
      <c r="Z7" s="12">
        <v>42</v>
      </c>
      <c r="AA7" s="12"/>
      <c r="AB7" s="12">
        <v>47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>
        <v>44</v>
      </c>
      <c r="AP7" s="12"/>
      <c r="AQ7" s="12"/>
      <c r="AR7" s="12"/>
      <c r="AS7" s="12"/>
      <c r="AT7" s="12"/>
      <c r="AU7" s="27"/>
      <c r="AV7" s="12"/>
    </row>
    <row r="8" spans="1:48" s="6" customFormat="1" ht="13.5" customHeight="1">
      <c r="A8" s="2"/>
      <c r="B8" s="5"/>
      <c r="C8" s="5"/>
      <c r="D8" s="5"/>
      <c r="E8" s="5"/>
      <c r="F8" s="25"/>
      <c r="G8" s="5"/>
      <c r="H8" s="5"/>
      <c r="I8" s="5"/>
      <c r="J8" s="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27"/>
      <c r="AV8" s="12"/>
    </row>
    <row r="9" spans="1:48" s="6" customFormat="1" ht="13.5" customHeight="1">
      <c r="A9" s="2"/>
      <c r="B9" s="5"/>
      <c r="C9" s="5"/>
      <c r="D9" s="5"/>
      <c r="E9" s="5"/>
      <c r="F9" s="25"/>
      <c r="G9" s="5"/>
      <c r="H9" s="5"/>
      <c r="I9" s="5"/>
      <c r="J9" s="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27"/>
      <c r="AV9" s="12"/>
    </row>
    <row r="10" spans="1:48" s="6" customFormat="1" ht="13.5" customHeight="1">
      <c r="A10" s="2"/>
      <c r="B10" s="5">
        <f>SUM(K10:AV10)</f>
        <v>300</v>
      </c>
      <c r="C10" s="5">
        <f>COUNT(K10:AV10)</f>
        <v>6</v>
      </c>
      <c r="D10" s="5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</f>
        <v>300</v>
      </c>
      <c r="E10" s="5">
        <f>IF(COUNT(K10:AT10)&lt;11,IF(COUNT(K10:AT10)&gt;6,(COUNT(K10:AT10)-7),0)*20,80)</f>
        <v>0</v>
      </c>
      <c r="F10" s="25">
        <f>D10+E10</f>
        <v>300</v>
      </c>
      <c r="G10" s="11" t="s">
        <v>61</v>
      </c>
      <c r="H10" s="11" t="s">
        <v>62</v>
      </c>
      <c r="I10" s="11">
        <v>2001</v>
      </c>
      <c r="J10" s="11" t="s">
        <v>63</v>
      </c>
      <c r="K10" s="12"/>
      <c r="L10" s="12">
        <v>50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3"/>
      <c r="AA10" s="3"/>
      <c r="AB10" s="3"/>
      <c r="AC10" s="12"/>
      <c r="AD10" s="12"/>
      <c r="AE10" s="12"/>
      <c r="AF10" s="12"/>
      <c r="AG10" s="12">
        <v>50</v>
      </c>
      <c r="AH10" s="12">
        <v>50</v>
      </c>
      <c r="AI10" s="12">
        <v>50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5">
        <v>50</v>
      </c>
      <c r="AV10" s="5">
        <v>50</v>
      </c>
    </row>
    <row r="11" spans="1:47" s="6" customFormat="1" ht="13.5" customHeight="1">
      <c r="A11" s="2"/>
      <c r="B11" s="5">
        <f>SUM(K11:AV11)</f>
        <v>200</v>
      </c>
      <c r="C11" s="5">
        <f>COUNT(K11:AV11)</f>
        <v>4</v>
      </c>
      <c r="D11" s="5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200</v>
      </c>
      <c r="E11" s="5">
        <f>IF(COUNT(K11:AT11)&lt;11,IF(COUNT(K11:AT11)&gt;6,(COUNT(K11:AT11)-7),0)*20,80)</f>
        <v>0</v>
      </c>
      <c r="F11" s="25">
        <f>D11+E11</f>
        <v>200</v>
      </c>
      <c r="G11" s="32" t="s">
        <v>71</v>
      </c>
      <c r="H11" s="32" t="s">
        <v>72</v>
      </c>
      <c r="I11" s="32">
        <v>2002</v>
      </c>
      <c r="J11" s="32" t="s">
        <v>14</v>
      </c>
      <c r="K11" s="10"/>
      <c r="L11" s="1"/>
      <c r="M11" s="10"/>
      <c r="N11" s="10"/>
      <c r="O11" s="10"/>
      <c r="P11" s="10"/>
      <c r="Q11" s="10"/>
      <c r="R11" s="7">
        <v>50</v>
      </c>
      <c r="S11" s="10"/>
      <c r="T11" s="10"/>
      <c r="U11" s="10"/>
      <c r="V11" s="10"/>
      <c r="W11" s="10">
        <v>50</v>
      </c>
      <c r="X11" s="10"/>
      <c r="Y11" s="10"/>
      <c r="Z11" s="10">
        <v>50</v>
      </c>
      <c r="AA11" s="10"/>
      <c r="AB11" s="10"/>
      <c r="AC11" s="10">
        <v>50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5"/>
    </row>
    <row r="12" spans="1:48" s="6" customFormat="1" ht="13.5" customHeight="1">
      <c r="A12" s="2"/>
      <c r="B12" s="5">
        <f>SUM(K12:AV12)</f>
        <v>196</v>
      </c>
      <c r="C12" s="5">
        <f>COUNT(K12:AV12)</f>
        <v>4</v>
      </c>
      <c r="D12" s="5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196</v>
      </c>
      <c r="E12" s="5">
        <f>IF(COUNT(K12:AT12)&lt;11,IF(COUNT(K12:AT12)&gt;6,(COUNT(K12:AT12)-7),0)*20,80)</f>
        <v>0</v>
      </c>
      <c r="F12" s="25">
        <f>D12+E12</f>
        <v>196</v>
      </c>
      <c r="G12" s="33" t="s">
        <v>67</v>
      </c>
      <c r="H12" s="33" t="s">
        <v>76</v>
      </c>
      <c r="I12" s="12">
        <v>2002</v>
      </c>
      <c r="J12" s="33" t="s">
        <v>77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>
        <v>49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>
        <v>50</v>
      </c>
      <c r="AO12" s="12"/>
      <c r="AP12" s="12">
        <v>49</v>
      </c>
      <c r="AQ12" s="12"/>
      <c r="AR12" s="12"/>
      <c r="AS12" s="12"/>
      <c r="AT12" s="12"/>
      <c r="AU12" s="27"/>
      <c r="AV12" s="12">
        <v>48</v>
      </c>
    </row>
    <row r="13" spans="1:48" s="6" customFormat="1" ht="13.5" customHeight="1">
      <c r="A13" s="2"/>
      <c r="B13" s="5">
        <f>SUM(K13:AV13)</f>
        <v>130</v>
      </c>
      <c r="C13" s="5">
        <f>COUNT(K13:AV13)</f>
        <v>3</v>
      </c>
      <c r="D13" s="5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</f>
        <v>130</v>
      </c>
      <c r="E13" s="5">
        <f>IF(COUNT(K13:AT13)&lt;11,IF(COUNT(K13:AT13)&gt;6,(COUNT(K13:AT13)-7),0)*20,80)</f>
        <v>0</v>
      </c>
      <c r="F13" s="25">
        <f>D13+E13</f>
        <v>130</v>
      </c>
      <c r="G13" s="22" t="s">
        <v>69</v>
      </c>
      <c r="H13" s="22" t="s">
        <v>70</v>
      </c>
      <c r="I13" s="23">
        <v>37257</v>
      </c>
      <c r="J13" s="24" t="s">
        <v>68</v>
      </c>
      <c r="K13" s="12"/>
      <c r="L13" s="12"/>
      <c r="M13" s="12"/>
      <c r="N13" s="12"/>
      <c r="O13" s="12">
        <v>43</v>
      </c>
      <c r="P13" s="12"/>
      <c r="Q13" s="12"/>
      <c r="R13" s="12"/>
      <c r="S13" s="12"/>
      <c r="T13" s="12">
        <v>41</v>
      </c>
      <c r="U13" s="12"/>
      <c r="V13" s="12"/>
      <c r="W13" s="12"/>
      <c r="X13" s="12"/>
      <c r="Y13" s="12"/>
      <c r="Z13" s="12"/>
      <c r="AA13" s="12"/>
      <c r="AB13" s="3"/>
      <c r="AC13" s="12"/>
      <c r="AD13" s="12"/>
      <c r="AE13" s="12"/>
      <c r="AF13" s="12">
        <v>46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5"/>
      <c r="AV13" s="10"/>
    </row>
    <row r="14" spans="1:47" s="6" customFormat="1" ht="13.5" customHeight="1">
      <c r="A14" s="2"/>
      <c r="B14" s="5">
        <f>SUM(K14:AV14)</f>
        <v>125</v>
      </c>
      <c r="C14" s="5">
        <f>COUNT(K14:AV14)</f>
        <v>3</v>
      </c>
      <c r="D14" s="5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125</v>
      </c>
      <c r="E14" s="5">
        <f>IF(COUNT(K14:AT14)&lt;11,IF(COUNT(K14:AT14)&gt;6,(COUNT(K14:AT14)-7),0)*20,80)</f>
        <v>0</v>
      </c>
      <c r="F14" s="25">
        <f>D14+E14</f>
        <v>125</v>
      </c>
      <c r="G14" s="11" t="s">
        <v>64</v>
      </c>
      <c r="H14" s="11" t="s">
        <v>65</v>
      </c>
      <c r="I14" s="11">
        <v>2001</v>
      </c>
      <c r="J14" s="11" t="s">
        <v>66</v>
      </c>
      <c r="K14" s="12"/>
      <c r="L14" s="1">
        <v>35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41</v>
      </c>
      <c r="AA14" s="3"/>
      <c r="AB14" s="3"/>
      <c r="AC14" s="12"/>
      <c r="AD14" s="12"/>
      <c r="AE14" s="12"/>
      <c r="AF14" s="12"/>
      <c r="AG14" s="12"/>
      <c r="AH14" s="12"/>
      <c r="AI14" s="12"/>
      <c r="AJ14" s="12">
        <v>49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5"/>
    </row>
  </sheetData>
  <sheetProtection/>
  <autoFilter ref="A2:AT2"/>
  <mergeCells count="1">
    <mergeCell ref="A1:N1"/>
  </mergeCells>
  <conditionalFormatting sqref="A7:J9">
    <cfRule type="expression" priority="47" dxfId="0" stopIfTrue="1">
      <formula>$C7:$C14&gt;6</formula>
    </cfRule>
  </conditionalFormatting>
  <conditionalFormatting sqref="A10:J10 B10:F14">
    <cfRule type="expression" priority="48" dxfId="0" stopIfTrue="1">
      <formula>$C10:$C14&gt;6</formula>
    </cfRule>
  </conditionalFormatting>
  <conditionalFormatting sqref="A11:J11">
    <cfRule type="expression" priority="49" dxfId="0" stopIfTrue="1">
      <formula>$C11:$C14&gt;6</formula>
    </cfRule>
  </conditionalFormatting>
  <conditionalFormatting sqref="A12:J12">
    <cfRule type="expression" priority="50" dxfId="0" stopIfTrue="1">
      <formula>$C12:$C14&gt;6</formula>
    </cfRule>
  </conditionalFormatting>
  <conditionalFormatting sqref="A13:J13">
    <cfRule type="expression" priority="51" dxfId="0" stopIfTrue="1">
      <formula>$C13:$C14&gt;6</formula>
    </cfRule>
  </conditionalFormatting>
  <conditionalFormatting sqref="A14:J14">
    <cfRule type="expression" priority="52" dxfId="0" stopIfTrue="1">
      <formula>$C14:$C14&gt;6</formula>
    </cfRule>
  </conditionalFormatting>
  <conditionalFormatting sqref="A6:J6">
    <cfRule type="expression" priority="53" dxfId="0" stopIfTrue="1">
      <formula>$C6:$C14&gt;6</formula>
    </cfRule>
  </conditionalFormatting>
  <conditionalFormatting sqref="A5:J5">
    <cfRule type="expression" priority="60" dxfId="0" stopIfTrue="1">
      <formula>$C5:$C14&gt;6</formula>
    </cfRule>
  </conditionalFormatting>
  <conditionalFormatting sqref="A3:J3 B3:F9">
    <cfRule type="expression" priority="61" dxfId="0" stopIfTrue="1">
      <formula>$C3:$C14&gt;6</formula>
    </cfRule>
  </conditionalFormatting>
  <conditionalFormatting sqref="B4:F9 A4:J4">
    <cfRule type="expression" priority="66" dxfId="0" stopIfTrue="1">
      <formula>$C4:$C14&gt;6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8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2014-08-08T13:58:12Z</cp:lastPrinted>
  <dcterms:created xsi:type="dcterms:W3CDTF">2011-12-15T20:38:08Z</dcterms:created>
  <dcterms:modified xsi:type="dcterms:W3CDTF">2014-11-24T12:03:52Z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