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J U18 (WJB) (2017)" sheetId="1" r:id="rId1"/>
  </sheets>
  <definedNames>
    <definedName name="_xlnm._FilterDatabase" localSheetId="0" hidden="1">'WJ U18 (WJB) (2017)'!$A$2:$AU$2</definedName>
    <definedName name="_xlnm.Print_Titles" localSheetId="0">'WJ U18 (WJB) (2017)'!$2:$2</definedName>
  </definedNames>
  <calcPr fullCalcOnLoad="1"/>
</workbook>
</file>

<file path=xl/sharedStrings.xml><?xml version="1.0" encoding="utf-8"?>
<sst xmlns="http://schemas.openxmlformats.org/spreadsheetml/2006/main" count="214" uniqueCount="187">
  <si>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</si>
  <si>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</si>
  <si>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</si>
  <si>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</si>
  <si>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</si>
  <si>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</si>
  <si>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</si>
  <si>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</si>
  <si>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</si>
  <si>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</si>
  <si>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SC Komet Steckenborn</t>
  </si>
  <si>
    <t>Aachener Engel</t>
  </si>
  <si>
    <t>LSG Eschweiler</t>
  </si>
  <si>
    <t>Hansa Simmerath</t>
  </si>
  <si>
    <t>TV Roetgen</t>
  </si>
  <si>
    <t>TV Konzen</t>
  </si>
  <si>
    <t>Gangelt</t>
  </si>
  <si>
    <t>Titz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</si>
  <si>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</si>
  <si>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</si>
  <si>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</si>
  <si>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</si>
  <si>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</si>
  <si>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</si>
  <si>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</si>
  <si>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</si>
  <si>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</si>
  <si>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</si>
  <si>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Dürener TV</t>
  </si>
  <si>
    <t>Steckenborn</t>
  </si>
  <si>
    <t>Herzogenrath</t>
  </si>
  <si>
    <t>Linnich</t>
  </si>
  <si>
    <t>SV Roland Rollesbroich</t>
  </si>
  <si>
    <t>STAP Brunssum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</si>
  <si>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</si>
  <si>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</si>
  <si>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</si>
  <si>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</si>
  <si>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</si>
  <si>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</si>
  <si>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</si>
  <si>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</si>
  <si>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</si>
  <si>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VFR Unterbruch LG</t>
  </si>
  <si>
    <t>Arnoldsweiler TV</t>
  </si>
  <si>
    <t>WJ U18 (weibl. Jugend B): 16 bis 17 Jahre alt  (Jg. 2001 bis 2000)</t>
  </si>
  <si>
    <t>Vernikov</t>
  </si>
  <si>
    <t>Sonja</t>
  </si>
  <si>
    <t>Mathee</t>
  </si>
  <si>
    <t>Pia</t>
  </si>
  <si>
    <t>Wiesemes</t>
  </si>
  <si>
    <t>Marie</t>
  </si>
  <si>
    <t>Vilz</t>
  </si>
  <si>
    <t>Adriana</t>
  </si>
  <si>
    <t>Jansen</t>
  </si>
  <si>
    <t>Michelle</t>
  </si>
  <si>
    <t>LG Mützenich</t>
  </si>
  <si>
    <t>BLUM</t>
  </si>
  <si>
    <t>Chiara</t>
  </si>
  <si>
    <t>SV Eilendorf</t>
  </si>
  <si>
    <t>Wassenberg</t>
  </si>
  <si>
    <t>Emma</t>
  </si>
  <si>
    <t>Wittem</t>
  </si>
  <si>
    <t>Kerkhoffs</t>
  </si>
  <si>
    <t>Kyra</t>
  </si>
  <si>
    <t>Valkenburg</t>
  </si>
  <si>
    <t>Doornwaard</t>
  </si>
  <si>
    <t>Floor</t>
  </si>
  <si>
    <t>De Gemzen</t>
  </si>
  <si>
    <t>Hijman</t>
  </si>
  <si>
    <t>Marije</t>
  </si>
  <si>
    <t>PAC</t>
  </si>
  <si>
    <t>Biemans</t>
  </si>
  <si>
    <t>Ynte</t>
  </si>
  <si>
    <t>Atverni</t>
  </si>
  <si>
    <t>Rijpstra</t>
  </si>
  <si>
    <t>Elsa</t>
  </si>
  <si>
    <t>Lionitas</t>
  </si>
  <si>
    <t>vanHeeckeren</t>
  </si>
  <si>
    <t>Anne</t>
  </si>
  <si>
    <t>Venloop Running Team</t>
  </si>
  <si>
    <t>Kok</t>
  </si>
  <si>
    <t>Madelief</t>
  </si>
  <si>
    <t>Triathlon</t>
  </si>
  <si>
    <t>Janssen</t>
  </si>
  <si>
    <t>Fenne</t>
  </si>
  <si>
    <t>vanGils</t>
  </si>
  <si>
    <t>Anouk</t>
  </si>
  <si>
    <t>Spado</t>
  </si>
  <si>
    <t>Lenaerts</t>
  </si>
  <si>
    <t>Isabeau</t>
  </si>
  <si>
    <t>België</t>
  </si>
  <si>
    <t>Luzan</t>
  </si>
  <si>
    <t>Eindhoven Atletiek</t>
  </si>
  <si>
    <t>Ernes</t>
  </si>
  <si>
    <t>Esmée</t>
  </si>
  <si>
    <t>Unitas</t>
  </si>
  <si>
    <t>Kuiper</t>
  </si>
  <si>
    <t>Evelien</t>
  </si>
  <si>
    <t>Groningen Atletiek</t>
  </si>
  <si>
    <t>Clercx</t>
  </si>
  <si>
    <t>Hannah</t>
  </si>
  <si>
    <t>'t Jasper Sport</t>
  </si>
  <si>
    <t>Hamers</t>
  </si>
  <si>
    <t>Myrthe</t>
  </si>
  <si>
    <t>Achilles-Top</t>
  </si>
  <si>
    <t>Severens</t>
  </si>
  <si>
    <t>Joëlle</t>
  </si>
  <si>
    <t>Caesar</t>
  </si>
  <si>
    <t>Pesch</t>
  </si>
  <si>
    <t xml:space="preserve"> Nele</t>
  </si>
  <si>
    <t>KG Eefelkank</t>
  </si>
  <si>
    <t>Nawrath</t>
  </si>
  <si>
    <t xml:space="preserve"> Melina</t>
  </si>
  <si>
    <t>SV Germania Dürwiß LA</t>
  </si>
  <si>
    <t>Schlösser</t>
  </si>
  <si>
    <t>Nina</t>
  </si>
  <si>
    <t>SC Myhl LA</t>
  </si>
  <si>
    <t>Paula</t>
  </si>
  <si>
    <t>Nebel</t>
  </si>
  <si>
    <t>Theresa</t>
  </si>
  <si>
    <t>Schmitz</t>
  </si>
  <si>
    <t>Anna-Lena</t>
  </si>
  <si>
    <t>Bürgstein</t>
  </si>
  <si>
    <t>Kreisgymnasium Heinsberg</t>
  </si>
  <si>
    <t>Winkelhorst</t>
  </si>
  <si>
    <t>Greta</t>
  </si>
  <si>
    <t>Hensen</t>
  </si>
  <si>
    <t>Ina</t>
  </si>
  <si>
    <t>Schneider</t>
  </si>
  <si>
    <t>Carina</t>
  </si>
  <si>
    <t>Mercatorschule</t>
  </si>
  <si>
    <t>Gurski</t>
  </si>
  <si>
    <t xml:space="preserve"> Jasmin</t>
  </si>
  <si>
    <t>DTV 1847</t>
  </si>
  <si>
    <t>Allmanns</t>
  </si>
  <si>
    <t>Olivia</t>
  </si>
  <si>
    <t>Palm</t>
  </si>
  <si>
    <t>Jasmin</t>
  </si>
  <si>
    <t>PDS Eupen</t>
  </si>
  <si>
    <t>Xhonneux</t>
  </si>
  <si>
    <t>Eva</t>
  </si>
  <si>
    <t>Radermacker</t>
  </si>
  <si>
    <t>Gina</t>
  </si>
  <si>
    <t>Laura</t>
  </si>
  <si>
    <t>Fatzaun</t>
  </si>
  <si>
    <t>Alice</t>
  </si>
  <si>
    <t>Van Mechelen</t>
  </si>
  <si>
    <t>Julie</t>
  </si>
  <si>
    <t>Falkenberg</t>
  </si>
  <si>
    <t>Dejong</t>
  </si>
  <si>
    <t>Chloé</t>
  </si>
  <si>
    <t>RSI Eupen</t>
  </si>
  <si>
    <t>Beckers</t>
  </si>
  <si>
    <t>Lynn</t>
  </si>
  <si>
    <t>Celine</t>
  </si>
  <si>
    <t>TV Scheven</t>
  </si>
  <si>
    <t>Dreßen</t>
  </si>
  <si>
    <t>Mara</t>
  </si>
  <si>
    <t>Maike</t>
  </si>
  <si>
    <t>TV KONZEN</t>
  </si>
  <si>
    <t>Blazevic</t>
  </si>
  <si>
    <t>Andela</t>
  </si>
  <si>
    <t>ATG Aachen</t>
  </si>
  <si>
    <t>Kam</t>
  </si>
  <si>
    <t>Cathelijne</t>
  </si>
  <si>
    <t>STAP</t>
  </si>
  <si>
    <t>Führen</t>
  </si>
  <si>
    <t>Carolin</t>
  </si>
  <si>
    <t>Aachener TG</t>
  </si>
  <si>
    <t>Schumacher</t>
  </si>
  <si>
    <t xml:space="preserve"> Mara</t>
  </si>
  <si>
    <t>Dürener Tv</t>
  </si>
  <si>
    <t>Beikirch</t>
  </si>
  <si>
    <t xml:space="preserve"> Anna</t>
  </si>
  <si>
    <t>LG Ameln/Linnich</t>
  </si>
  <si>
    <t>Hintzen</t>
  </si>
  <si>
    <t xml:space="preserve"> Eva</t>
  </si>
  <si>
    <t>LG Ameln Linnich</t>
  </si>
  <si>
    <t>Gerhardt</t>
  </si>
  <si>
    <t xml:space="preserve"> Marianne</t>
  </si>
  <si>
    <t>Stephanusschule Selgersdorf</t>
  </si>
  <si>
    <t>Zielinski</t>
  </si>
  <si>
    <t xml:space="preserve"> Luna</t>
  </si>
  <si>
    <t>Keller</t>
  </si>
  <si>
    <t xml:space="preserve"> Lea</t>
  </si>
  <si>
    <t>TSV Alemannia Aachen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</si>
</sst>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1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10"/>
      <name val="Arial Black"/>
      <family val="2"/>
    </font>
    <font>
      <sz val="10"/>
      <color indexed="10"/>
      <name val="Arial Black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0"/>
      <name val="Segoe UI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>
      <alignment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4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14" fontId="9" fillId="0" borderId="10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0" fontId="0" fillId="0" borderId="10" xfId="53" applyFont="1" applyFill="1" applyBorder="1" applyAlignment="1">
      <alignment horizontal="left" vertical="top" wrapText="1"/>
      <protection/>
    </xf>
    <xf numFmtId="1" fontId="50" fillId="0" borderId="10" xfId="53" applyNumberFormat="1" applyFont="1" applyFill="1" applyBorder="1" applyAlignment="1">
      <alignment horizontal="left" vertical="top" wrapText="1" indent="1"/>
      <protection/>
    </xf>
    <xf numFmtId="0" fontId="0" fillId="0" borderId="10" xfId="0" applyBorder="1" applyAlignment="1" quotePrefix="1">
      <alignment/>
    </xf>
    <xf numFmtId="0" fontId="10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29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left" wrapText="1"/>
    </xf>
    <xf numFmtId="0" fontId="50" fillId="0" borderId="10" xfId="53" applyFont="1" applyBorder="1" applyAlignment="1">
      <alignment horizontal="left" vertical="top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 quotePrefix="1">
      <alignment/>
    </xf>
    <xf numFmtId="0" fontId="0" fillId="0" borderId="10" xfId="0" applyFont="1" applyBorder="1" applyAlignment="1">
      <alignment horizontal="left" wrapText="1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106"/>
  <sheetViews>
    <sheetView showGridLines="0" tabSelected="1" zoomScalePageLayoutView="0" workbookViewId="0" topLeftCell="A1">
      <pane xSplit="10" ySplit="2" topLeftCell="K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4" sqref="J4"/>
    </sheetView>
  </sheetViews>
  <sheetFormatPr defaultColWidth="3.7109375" defaultRowHeight="12.75"/>
  <cols>
    <col min="1" max="1" width="4.421875" style="7" customWidth="1"/>
    <col min="2" max="2" width="4.7109375" style="8" customWidth="1"/>
    <col min="3" max="3" width="3.421875" style="8" customWidth="1"/>
    <col min="4" max="5" width="4.7109375" style="8" customWidth="1"/>
    <col min="6" max="6" width="4.7109375" style="22" customWidth="1"/>
    <col min="7" max="8" width="12.140625" style="3" customWidth="1"/>
    <col min="9" max="9" width="5.7109375" style="3" customWidth="1"/>
    <col min="10" max="10" width="12.00390625" style="3" bestFit="1" customWidth="1"/>
    <col min="11" max="36" width="3.00390625" style="3" bestFit="1" customWidth="1"/>
    <col min="37" max="37" width="1.7109375" style="3" customWidth="1"/>
    <col min="38" max="41" width="3.00390625" style="3" bestFit="1" customWidth="1"/>
    <col min="42" max="42" width="0.85546875" style="3" customWidth="1"/>
    <col min="43" max="47" width="3.00390625" style="3" bestFit="1" customWidth="1"/>
    <col min="48" max="16384" width="3.7109375" style="3" customWidth="1"/>
  </cols>
  <sheetData>
    <row r="1" spans="1:47" s="6" customFormat="1" ht="15">
      <c r="A1" s="45" t="s">
        <v>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5"/>
    </row>
    <row r="2" spans="1:46" s="11" customFormat="1" ht="96" customHeight="1">
      <c r="A2" s="14" t="s">
        <v>9</v>
      </c>
      <c r="B2" s="15" t="s">
        <v>8</v>
      </c>
      <c r="C2" s="16" t="s">
        <v>7</v>
      </c>
      <c r="D2" s="16" t="s">
        <v>6</v>
      </c>
      <c r="E2" s="16" t="s">
        <v>5</v>
      </c>
      <c r="F2" s="33" t="s">
        <v>4</v>
      </c>
      <c r="G2" s="17" t="s">
        <v>3</v>
      </c>
      <c r="H2" s="17" t="s">
        <v>2</v>
      </c>
      <c r="I2" s="18" t="s">
        <v>1</v>
      </c>
      <c r="J2" s="17" t="s">
        <v>0</v>
      </c>
      <c r="K2" s="34" t="s">
        <v>35</v>
      </c>
      <c r="L2" s="19" t="s">
        <v>16</v>
      </c>
      <c r="M2" s="19" t="s">
        <v>12</v>
      </c>
      <c r="N2" s="19" t="s">
        <v>17</v>
      </c>
      <c r="O2" s="35" t="s">
        <v>18</v>
      </c>
      <c r="P2" s="19" t="s">
        <v>19</v>
      </c>
      <c r="Q2" s="19" t="s">
        <v>20</v>
      </c>
      <c r="R2" s="35" t="s">
        <v>36</v>
      </c>
      <c r="S2" s="19" t="s">
        <v>13</v>
      </c>
      <c r="T2" s="19" t="s">
        <v>11</v>
      </c>
      <c r="U2" s="19" t="s">
        <v>21</v>
      </c>
      <c r="V2" s="35" t="s">
        <v>22</v>
      </c>
      <c r="W2" s="19" t="s">
        <v>15</v>
      </c>
      <c r="X2" s="19" t="s">
        <v>32</v>
      </c>
      <c r="Y2" s="19" t="s">
        <v>37</v>
      </c>
      <c r="Z2" s="19" t="s">
        <v>40</v>
      </c>
      <c r="AA2" s="19" t="s">
        <v>23</v>
      </c>
      <c r="AB2" s="19" t="s">
        <v>14</v>
      </c>
      <c r="AC2" s="19" t="s">
        <v>38</v>
      </c>
      <c r="AD2" s="19" t="s">
        <v>39</v>
      </c>
      <c r="AE2" s="19" t="s">
        <v>24</v>
      </c>
      <c r="AF2" s="35" t="s">
        <v>10</v>
      </c>
      <c r="AG2" s="35" t="s">
        <v>41</v>
      </c>
      <c r="AH2" s="35" t="s">
        <v>36</v>
      </c>
      <c r="AI2" s="19" t="s">
        <v>25</v>
      </c>
      <c r="AJ2" s="19" t="s">
        <v>42</v>
      </c>
      <c r="AK2" s="19" t="s">
        <v>26</v>
      </c>
      <c r="AL2" s="19" t="s">
        <v>43</v>
      </c>
      <c r="AM2" s="19" t="s">
        <v>28</v>
      </c>
      <c r="AN2" s="19" t="s">
        <v>27</v>
      </c>
      <c r="AO2" s="19" t="s">
        <v>33</v>
      </c>
      <c r="AP2" s="19" t="s">
        <v>44</v>
      </c>
      <c r="AQ2" s="19" t="s">
        <v>34</v>
      </c>
      <c r="AR2" s="19" t="s">
        <v>29</v>
      </c>
      <c r="AS2" s="19" t="s">
        <v>30</v>
      </c>
      <c r="AT2" s="19" t="s">
        <v>31</v>
      </c>
    </row>
    <row r="3" spans="1:48" s="11" customFormat="1" ht="13.5" customHeight="1">
      <c r="A3" s="12">
        <v>1</v>
      </c>
      <c r="B3" s="37">
        <f>SUM(K3:AV3)</f>
        <v>648</v>
      </c>
      <c r="C3" s="37">
        <f>COUNT(K3:AV3)</f>
        <v>13</v>
      </c>
      <c r="D3" s="37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</f>
        <v>350</v>
      </c>
      <c r="E3" s="37">
        <f>IF(COUNT(K3:AV3)&lt;11,IF(COUNT(K3:AT3)&gt;6,(COUNT(K3:AT3)-7),0)*20,80)</f>
        <v>80</v>
      </c>
      <c r="F3" s="38">
        <f>D3+E3</f>
        <v>430</v>
      </c>
      <c r="G3" s="36" t="s">
        <v>46</v>
      </c>
      <c r="H3" s="23" t="s">
        <v>47</v>
      </c>
      <c r="I3" s="3">
        <v>2001</v>
      </c>
      <c r="J3" s="3" t="s">
        <v>186</v>
      </c>
      <c r="K3" s="2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>
        <v>49</v>
      </c>
      <c r="Y3" s="20"/>
      <c r="Z3" s="20"/>
      <c r="AA3" s="20"/>
      <c r="AB3" s="20"/>
      <c r="AC3" s="20">
        <v>50</v>
      </c>
      <c r="AD3" s="20"/>
      <c r="AE3" s="20"/>
      <c r="AF3" s="20"/>
      <c r="AG3" s="20"/>
      <c r="AH3" s="20">
        <v>50</v>
      </c>
      <c r="AI3" s="20">
        <v>50</v>
      </c>
      <c r="AJ3" s="20">
        <v>50</v>
      </c>
      <c r="AK3" s="20"/>
      <c r="AL3" s="20">
        <v>50</v>
      </c>
      <c r="AM3" s="20">
        <v>50</v>
      </c>
      <c r="AN3" s="20">
        <v>50</v>
      </c>
      <c r="AO3" s="20">
        <v>50</v>
      </c>
      <c r="AP3" s="20"/>
      <c r="AQ3" s="20">
        <v>50</v>
      </c>
      <c r="AR3" s="20">
        <v>50</v>
      </c>
      <c r="AS3" s="20">
        <v>50</v>
      </c>
      <c r="AT3" s="20">
        <v>49</v>
      </c>
      <c r="AU3" s="20"/>
      <c r="AV3" s="20"/>
    </row>
    <row r="4" spans="1:47" s="11" customFormat="1" ht="13.5" customHeight="1">
      <c r="A4" s="12">
        <v>2</v>
      </c>
      <c r="B4" s="37">
        <f>SUM(K4:AV4)</f>
        <v>546</v>
      </c>
      <c r="C4" s="37">
        <f>COUNT(K4:AV4)</f>
        <v>11</v>
      </c>
      <c r="D4" s="37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</f>
        <v>350</v>
      </c>
      <c r="E4" s="37">
        <f>IF(COUNT(K4:AV4)&lt;11,IF(COUNT(K4:AT4)&gt;6,(COUNT(K4:AT4)-7),0)*20,80)</f>
        <v>80</v>
      </c>
      <c r="F4" s="38">
        <f>D4+E4</f>
        <v>430</v>
      </c>
      <c r="G4" s="24" t="s">
        <v>54</v>
      </c>
      <c r="H4" s="24" t="s">
        <v>55</v>
      </c>
      <c r="I4" s="24">
        <v>2000</v>
      </c>
      <c r="J4" s="24" t="s">
        <v>56</v>
      </c>
      <c r="K4" s="3"/>
      <c r="L4" s="3"/>
      <c r="M4" s="3">
        <v>50</v>
      </c>
      <c r="N4" s="3"/>
      <c r="O4" s="3"/>
      <c r="P4" s="3">
        <v>50</v>
      </c>
      <c r="Q4" s="3"/>
      <c r="R4" s="3"/>
      <c r="S4" s="3">
        <v>49</v>
      </c>
      <c r="T4" s="3"/>
      <c r="U4" s="3"/>
      <c r="V4" s="3">
        <v>50</v>
      </c>
      <c r="W4" s="3">
        <v>50</v>
      </c>
      <c r="X4" s="3">
        <v>50</v>
      </c>
      <c r="Y4" s="3"/>
      <c r="Z4" s="3">
        <v>50</v>
      </c>
      <c r="AA4" s="25"/>
      <c r="AB4" s="3">
        <v>50</v>
      </c>
      <c r="AC4" s="25"/>
      <c r="AD4" s="3"/>
      <c r="AE4" s="3"/>
      <c r="AF4" s="3">
        <v>50</v>
      </c>
      <c r="AG4" s="3"/>
      <c r="AH4" s="3"/>
      <c r="AI4" s="3">
        <v>49</v>
      </c>
      <c r="AJ4" s="3"/>
      <c r="AK4" s="3"/>
      <c r="AL4" s="3"/>
      <c r="AM4" s="3"/>
      <c r="AN4" s="3">
        <v>48</v>
      </c>
      <c r="AO4" s="3"/>
      <c r="AP4" s="3"/>
      <c r="AQ4" s="3"/>
      <c r="AR4" s="3"/>
      <c r="AS4" s="3"/>
      <c r="AT4" s="3"/>
      <c r="AU4" s="1"/>
    </row>
    <row r="5" spans="1:47" s="11" customFormat="1" ht="13.5" customHeight="1">
      <c r="A5" s="12"/>
      <c r="B5" s="37"/>
      <c r="C5" s="37"/>
      <c r="D5" s="37"/>
      <c r="E5" s="37"/>
      <c r="F5" s="38"/>
      <c r="G5" s="24"/>
      <c r="H5" s="24"/>
      <c r="I5" s="24"/>
      <c r="J5" s="2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25"/>
      <c r="AB5" s="3"/>
      <c r="AC5" s="25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1"/>
    </row>
    <row r="6" spans="1:47" s="11" customFormat="1" ht="13.5" customHeight="1">
      <c r="A6" s="12"/>
      <c r="B6" s="37"/>
      <c r="C6" s="37"/>
      <c r="D6" s="37"/>
      <c r="E6" s="37"/>
      <c r="F6" s="38"/>
      <c r="G6" s="24"/>
      <c r="H6" s="24"/>
      <c r="I6" s="24"/>
      <c r="J6" s="2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25"/>
      <c r="AB6" s="3"/>
      <c r="AC6" s="25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1"/>
    </row>
    <row r="7" spans="1:47" s="11" customFormat="1" ht="13.5" customHeight="1">
      <c r="A7" s="12"/>
      <c r="B7" s="37"/>
      <c r="C7" s="37"/>
      <c r="D7" s="37"/>
      <c r="E7" s="37"/>
      <c r="F7" s="38"/>
      <c r="G7" s="24"/>
      <c r="H7" s="24"/>
      <c r="I7" s="24"/>
      <c r="J7" s="24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25"/>
      <c r="AB7" s="3"/>
      <c r="AC7" s="25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1"/>
    </row>
    <row r="8" spans="1:48" s="11" customFormat="1" ht="13.5" customHeight="1">
      <c r="A8" s="2"/>
      <c r="B8" s="37">
        <f aca="true" t="shared" si="0" ref="B8:B39">SUM(K8:AV8)</f>
        <v>198</v>
      </c>
      <c r="C8" s="37">
        <f aca="true" t="shared" si="1" ref="C8:C39">COUNT(K8:AV8)</f>
        <v>4</v>
      </c>
      <c r="D8" s="37">
        <f>IF(COUNT(K8:AV8)&gt;0,LARGE(K8:AV8,1),0)+IF(COUNT(K8:AV8)&gt;1,LARGE(K8:AV8,2),0)+IF(COUNT(K8:AV8)&gt;2,LARGE(K8:AV8,3),0)+IF(COUNT(K8:AV8)&gt;3,LARGE(K8:AV8,4),0)+IF(COUNT(K8:AV8)&gt;4,LARGE(K8:AV8,5),0)+IF(COUNT(K8:AV8)&gt;5,LARGE(K8:AV8,6),0)+IF(COUNT(K8:AV8)&gt;6,LARGE(K8:AV8,7),0)</f>
        <v>198</v>
      </c>
      <c r="E8" s="37">
        <f>IF(COUNT(K8:AV8)&lt;11,IF(COUNT(K8:AT8)&gt;6,(COUNT(K8:AT8)-7),0)*20,80)</f>
        <v>0</v>
      </c>
      <c r="F8" s="38">
        <f aca="true" t="shared" si="2" ref="F8:F39">D8+E8</f>
        <v>198</v>
      </c>
      <c r="G8" s="20" t="s">
        <v>50</v>
      </c>
      <c r="H8" s="20" t="s">
        <v>51</v>
      </c>
      <c r="I8" s="20">
        <v>2001</v>
      </c>
      <c r="J8" s="20" t="s">
        <v>36</v>
      </c>
      <c r="K8" s="3"/>
      <c r="L8" s="3"/>
      <c r="M8" s="3"/>
      <c r="N8" s="3"/>
      <c r="O8" s="3"/>
      <c r="P8" s="3">
        <v>49</v>
      </c>
      <c r="Q8" s="3"/>
      <c r="R8" s="3">
        <v>50</v>
      </c>
      <c r="S8" s="3"/>
      <c r="T8" s="3"/>
      <c r="U8" s="3"/>
      <c r="V8" s="3"/>
      <c r="W8" s="3"/>
      <c r="X8" s="3"/>
      <c r="Y8" s="3"/>
      <c r="Z8" s="2"/>
      <c r="AA8" s="20">
        <v>50</v>
      </c>
      <c r="AB8" s="3"/>
      <c r="AC8" s="8"/>
      <c r="AD8" s="8"/>
      <c r="AE8" s="3"/>
      <c r="AF8" s="3"/>
      <c r="AG8" s="3"/>
      <c r="AH8" s="3">
        <v>49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s="11" customFormat="1" ht="13.5" customHeight="1">
      <c r="A9" s="2"/>
      <c r="B9" s="37">
        <f t="shared" si="0"/>
        <v>147</v>
      </c>
      <c r="C9" s="37">
        <f t="shared" si="1"/>
        <v>3</v>
      </c>
      <c r="D9" s="37">
        <f>IF(COUNT(K9:AV9)&gt;0,LARGE(K9:AV9,1),0)+IF(COUNT(K9:AV9)&gt;1,LARGE(K9:AV9,2),0)+IF(COUNT(K9:AV9)&gt;2,LARGE(K9:AV9,3),0)+IF(COUNT(K9:AV9)&gt;3,LARGE(K9:AV9,4),0)+IF(COUNT(K9:AV9)&gt;4,LARGE(K9:AV9,5),0)+IF(COUNT(K9:AV9)&gt;5,LARGE(K9:AV9,6),0)+IF(COUNT(K9:AV9)&gt;6,LARGE(K9:AV9,7),0)</f>
        <v>147</v>
      </c>
      <c r="E9" s="37">
        <f>IF(COUNT(K9:AV9)&lt;11,IF(COUNT(K9:AT9)&gt;6,(COUNT(K9:AT9)-7),0)*20,80)</f>
        <v>0</v>
      </c>
      <c r="F9" s="38">
        <f t="shared" si="2"/>
        <v>147</v>
      </c>
      <c r="G9" s="20" t="s">
        <v>52</v>
      </c>
      <c r="H9" s="20" t="s">
        <v>53</v>
      </c>
      <c r="I9" s="20">
        <v>2001</v>
      </c>
      <c r="J9" s="20" t="s">
        <v>36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>
        <v>49</v>
      </c>
      <c r="AB9" s="20"/>
      <c r="AC9" s="8"/>
      <c r="AD9" s="20"/>
      <c r="AE9" s="20"/>
      <c r="AF9" s="8">
        <v>50</v>
      </c>
      <c r="AG9" s="20"/>
      <c r="AH9" s="20">
        <v>48</v>
      </c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5"/>
      <c r="AU9" s="20"/>
      <c r="AV9" s="20"/>
    </row>
    <row r="10" spans="1:48" s="11" customFormat="1" ht="13.5" customHeight="1">
      <c r="A10" s="2"/>
      <c r="B10" s="20">
        <f t="shared" si="0"/>
        <v>98</v>
      </c>
      <c r="C10" s="37">
        <f t="shared" si="1"/>
        <v>2</v>
      </c>
      <c r="D10" s="20">
        <f>IF(COUNT(K10:AV10)&gt;0,LARGE(K10:AU10,1),0)+IF(COUNT(K10:AU10)&gt;1,LARGE(K10:AU10,2),0)+IF(COUNT(K10:AU10)&gt;2,LARGE(K10:AU10,3),0)+IF(COUNT(K10:AU10)&gt;3,LARGE(K10:AU10,4),0)+IF(COUNT(K10:AU10)&gt;4,LARGE(K10:AU10,5),0)+IF(COUNT(K10:AU10)&gt;5,LARGE(K10:AU10,6),0)+IF(COUNT(K10:AU10)&gt;6,LARGE(K10:AU10,7),0)+IF(COUNT(K10:AU10)&gt;7,LARGE(K10:AU10,8),0)+IF(COUNT(K10:AU10)&gt;8,LARGE(K10:AU10,9),0)+IF(COUNT(K10:AU10)&gt;9,LARGE(K10:AU10,10),0)+IF(COUNT(K10:AU10)&gt;10,LARGE(K10:AU10,11),0)+IF(COUNT(K10:AU10)&gt;11,LARGE(K10:AU10,12),0)+IF(COUNT(K10:AU10)&gt;12,LARGE(K10:AU10,13),0)+IF(COUNT(K10:AU10)&gt;13,LARGE(K10:AU10,14),0)+IF(COUNT(K10:AU10)&gt;14,LARGE(K10:AU10,15),0)</f>
        <v>98</v>
      </c>
      <c r="E10" s="37">
        <f>IF(COUNT(K10:AV10)&lt;22,IF(COUNT(K10:AU10)&gt;14,(COUNT(K10:AU10)-15),0)*20,120)</f>
        <v>0</v>
      </c>
      <c r="F10" s="41">
        <f t="shared" si="2"/>
        <v>98</v>
      </c>
      <c r="G10" s="42" t="s">
        <v>164</v>
      </c>
      <c r="H10" s="42" t="s">
        <v>165</v>
      </c>
      <c r="I10" s="42">
        <v>2000</v>
      </c>
      <c r="J10" s="42" t="s">
        <v>166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2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>
        <v>49</v>
      </c>
      <c r="AP10" s="3"/>
      <c r="AQ10" s="3"/>
      <c r="AR10" s="3">
        <v>49</v>
      </c>
      <c r="AS10" s="3"/>
      <c r="AT10" s="3"/>
      <c r="AU10" s="25"/>
      <c r="AV10" s="3"/>
    </row>
    <row r="11" spans="1:48" s="11" customFormat="1" ht="13.5" customHeight="1">
      <c r="A11" s="2"/>
      <c r="B11" s="37">
        <f t="shared" si="0"/>
        <v>85</v>
      </c>
      <c r="C11" s="37">
        <f t="shared" si="1"/>
        <v>2</v>
      </c>
      <c r="D11" s="37">
        <f>IF(COUNT(K11:AV11)&gt;0,LARGE(K11:AV11,1),0)+IF(COUNT(K11:AV11)&gt;1,LARGE(K11:AV11,2),0)+IF(COUNT(K11:AV11)&gt;2,LARGE(K11:AV11,3),0)+IF(COUNT(K11:AV11)&gt;3,LARGE(K11:AV11,4),0)+IF(COUNT(K11:AV11)&gt;4,LARGE(K11:AV11,5),0)+IF(COUNT(K11:AV11)&gt;5,LARGE(K11:AV11,6),0)+IF(COUNT(K11:AV11)&gt;6,LARGE(K11:AV11,7),0)</f>
        <v>85</v>
      </c>
      <c r="E11" s="37">
        <f>IF(COUNT(K11:AV11)&lt;11,IF(COUNT(K11:AT11)&gt;6,(COUNT(K11:AT11)-7),0)*20,80)</f>
        <v>0</v>
      </c>
      <c r="F11" s="38">
        <f t="shared" si="2"/>
        <v>85</v>
      </c>
      <c r="G11" s="42" t="s">
        <v>106</v>
      </c>
      <c r="H11" s="42" t="s">
        <v>107</v>
      </c>
      <c r="I11" s="42">
        <v>2001</v>
      </c>
      <c r="J11" s="42" t="s">
        <v>108</v>
      </c>
      <c r="K11" s="3">
        <v>36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>
        <v>49</v>
      </c>
      <c r="AT11" s="20"/>
      <c r="AU11" s="3"/>
      <c r="AV11" s="3"/>
    </row>
    <row r="12" spans="1:47" s="11" customFormat="1" ht="13.5" customHeight="1">
      <c r="A12" s="2"/>
      <c r="B12" s="20">
        <f t="shared" si="0"/>
        <v>48</v>
      </c>
      <c r="C12" s="37">
        <f t="shared" si="1"/>
        <v>1</v>
      </c>
      <c r="D12" s="37">
        <f>IF(COUNT(K12:AV12)&gt;0,LARGE(K12:AV12,1),0)+IF(COUNT(K12:AV12)&gt;1,LARGE(K12:AV12,2),0)+IF(COUNT(K12:AV12)&gt;2,LARGE(K12:AV12,3),0)+IF(COUNT(K12:AV12)&gt;3,LARGE(K12:AV12,4),0)+IF(COUNT(K12:AV12)&gt;4,LARGE(K12:AV12,5),0)+IF(COUNT(K12:AV12)&gt;5,LARGE(K12:AV12,6),0)+IF(COUNT(K12:AV12)&gt;6,LARGE(K12:AV12,7),0)</f>
        <v>48</v>
      </c>
      <c r="E12" s="37">
        <f>IF(COUNT(K12:AV12)&lt;22,IF(COUNT(K12:AU12)&gt;14,(COUNT(K12:AU12)-15),0)*20,120)</f>
        <v>0</v>
      </c>
      <c r="F12" s="41">
        <f t="shared" si="2"/>
        <v>48</v>
      </c>
      <c r="G12" s="20" t="s">
        <v>135</v>
      </c>
      <c r="H12" s="20" t="s">
        <v>136</v>
      </c>
      <c r="I12" s="29">
        <v>36892</v>
      </c>
      <c r="J12" s="29"/>
      <c r="K12" s="3"/>
      <c r="L12" s="3"/>
      <c r="M12" s="3"/>
      <c r="N12" s="3"/>
      <c r="O12" s="3"/>
      <c r="P12" s="3">
        <v>48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20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1"/>
    </row>
    <row r="13" spans="1:48" s="11" customFormat="1" ht="13.5" customHeight="1">
      <c r="A13" s="2"/>
      <c r="B13" s="20">
        <f t="shared" si="0"/>
        <v>38</v>
      </c>
      <c r="C13" s="37">
        <f t="shared" si="1"/>
        <v>1</v>
      </c>
      <c r="D13" s="20">
        <f>IF(COUNT(K13:AV13)&gt;0,LARGE(K13:AU13,1),0)+IF(COUNT(K13:AU13)&gt;1,LARGE(K13:AU13,2),0)+IF(COUNT(K13:AU13)&gt;2,LARGE(K13:AU13,3),0)+IF(COUNT(K13:AU13)&gt;3,LARGE(K13:AU13,4),0)+IF(COUNT(K13:AU13)&gt;4,LARGE(K13:AU13,5),0)+IF(COUNT(K13:AU13)&gt;5,LARGE(K13:AU13,6),0)+IF(COUNT(K13:AU13)&gt;6,LARGE(K13:AU13,7),0)+IF(COUNT(K13:AU13)&gt;7,LARGE(K13:AU13,8),0)+IF(COUNT(K13:AU13)&gt;8,LARGE(K13:AU13,9),0)+IF(COUNT(K13:AU13)&gt;9,LARGE(K13:AU13,10),0)+IF(COUNT(K13:AU13)&gt;10,LARGE(K13:AU13,11),0)+IF(COUNT(K13:AU13)&gt;11,LARGE(K13:AU13,12),0)+IF(COUNT(K13:AU13)&gt;12,LARGE(K13:AU13,13),0)+IF(COUNT(K13:AU13)&gt;13,LARGE(K13:AU13,14),0)+IF(COUNT(K13:AU13)&gt;14,LARGE(K13:AU13,15),0)</f>
        <v>38</v>
      </c>
      <c r="E13" s="37">
        <f>IF(COUNT(K13:AV13)&lt;22,IF(COUNT(K13:AU13)&gt;14,(COUNT(K13:AU13)-15),0)*20,120)</f>
        <v>0</v>
      </c>
      <c r="F13" s="41">
        <f t="shared" si="2"/>
        <v>38</v>
      </c>
      <c r="G13" s="20" t="s">
        <v>153</v>
      </c>
      <c r="H13" s="20" t="s">
        <v>154</v>
      </c>
      <c r="I13" s="29">
        <v>36892</v>
      </c>
      <c r="J13" s="29" t="s">
        <v>152</v>
      </c>
      <c r="K13" s="3"/>
      <c r="L13" s="3"/>
      <c r="M13" s="3"/>
      <c r="N13" s="3"/>
      <c r="O13" s="3"/>
      <c r="P13" s="3">
        <v>38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s="11" customFormat="1" ht="13.5" customHeight="1">
      <c r="A14" s="2"/>
      <c r="B14" s="37">
        <f t="shared" si="0"/>
        <v>47</v>
      </c>
      <c r="C14" s="37">
        <f t="shared" si="1"/>
        <v>1</v>
      </c>
      <c r="D14" s="37">
        <f>IF(COUNT(K14:AV14)&gt;0,LARGE(K14:AV14,1),0)+IF(COUNT(K14:AV14)&gt;1,LARGE(K14:AV14,2),0)+IF(COUNT(K14:AV14)&gt;2,LARGE(K14:AV14,3),0)+IF(COUNT(K14:AV14)&gt;3,LARGE(K14:AV14,4),0)+IF(COUNT(K14:AV14)&gt;4,LARGE(K14:AV14,5),0)+IF(COUNT(K14:AV14)&gt;5,LARGE(K14:AV14,6),0)+IF(COUNT(K14:AV14)&gt;6,LARGE(K14:AV14,7),0)</f>
        <v>47</v>
      </c>
      <c r="E14" s="37">
        <f>IF(COUNT(K14:AV14)&lt;11,IF(COUNT(K14:AT14)&gt;6,(COUNT(K14:AT14)-7),0)*20,80)</f>
        <v>0</v>
      </c>
      <c r="F14" s="38">
        <f t="shared" si="2"/>
        <v>47</v>
      </c>
      <c r="G14" s="43" t="s">
        <v>173</v>
      </c>
      <c r="H14" s="43" t="s">
        <v>174</v>
      </c>
      <c r="I14" s="20">
        <v>2000</v>
      </c>
      <c r="J14" s="43" t="s">
        <v>175</v>
      </c>
      <c r="K14" s="20"/>
      <c r="L14" s="3"/>
      <c r="M14" s="2"/>
      <c r="N14" s="2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0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1">
        <v>47</v>
      </c>
      <c r="AU14" s="3"/>
      <c r="AV14" s="3"/>
    </row>
    <row r="15" spans="1:48" s="21" customFormat="1" ht="13.5" customHeight="1">
      <c r="A15" s="2"/>
      <c r="B15" s="37">
        <f t="shared" si="0"/>
        <v>48</v>
      </c>
      <c r="C15" s="37">
        <f t="shared" si="1"/>
        <v>1</v>
      </c>
      <c r="D15" s="37">
        <f>IF(COUNT(K15:AV15)&gt;0,LARGE(K15:AV15,1),0)+IF(COUNT(K15:AV15)&gt;1,LARGE(K15:AV15,2),0)+IF(COUNT(K15:AV15)&gt;2,LARGE(K15:AV15,3),0)+IF(COUNT(K15:AV15)&gt;3,LARGE(K15:AV15,4),0)+IF(COUNT(K15:AV15)&gt;4,LARGE(K15:AV15,5),0)+IF(COUNT(K15:AV15)&gt;5,LARGE(K15:AV15,6),0)+IF(COUNT(K15:AV15)&gt;6,LARGE(K15:AV15,7),0)</f>
        <v>48</v>
      </c>
      <c r="E15" s="37">
        <f>IF(COUNT(K15:AV15)&lt;11,IF(COUNT(K15:AT15)&gt;6,(COUNT(K15:AT15)-7),0)*20,80)</f>
        <v>0</v>
      </c>
      <c r="F15" s="38">
        <f t="shared" si="2"/>
        <v>48</v>
      </c>
      <c r="G15" s="42" t="s">
        <v>72</v>
      </c>
      <c r="H15" s="42" t="s">
        <v>73</v>
      </c>
      <c r="I15" s="42">
        <v>2000</v>
      </c>
      <c r="J15" s="42" t="s">
        <v>74</v>
      </c>
      <c r="K15" s="3">
        <v>48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21" customFormat="1" ht="13.5" customHeight="1">
      <c r="A16" s="2"/>
      <c r="B16" s="20">
        <f t="shared" si="0"/>
        <v>48</v>
      </c>
      <c r="C16" s="37">
        <f t="shared" si="1"/>
        <v>1</v>
      </c>
      <c r="D16" s="20">
        <f>IF(COUNT(K16:AV16)&gt;0,LARGE(K16:AU16,1),0)+IF(COUNT(K16:AU16)&gt;1,LARGE(K16:AU16,2),0)+IF(COUNT(K16:AU16)&gt;2,LARGE(K16:AU16,3),0)+IF(COUNT(K16:AU16)&gt;3,LARGE(K16:AU16,4),0)+IF(COUNT(K16:AU16)&gt;4,LARGE(K16:AU16,5),0)+IF(COUNT(K16:AU16)&gt;5,LARGE(K16:AU16,6),0)+IF(COUNT(K16:AU16)&gt;6,LARGE(K16:AU16,7),0)+IF(COUNT(K16:AU16)&gt;7,LARGE(K16:AU16,8),0)+IF(COUNT(K16:AU16)&gt;8,LARGE(K16:AU16,9),0)+IF(COUNT(K16:AU16)&gt;9,LARGE(K16:AU16,10),0)+IF(COUNT(K16:AU16)&gt;10,LARGE(K16:AU16,11),0)+IF(COUNT(K16:AU16)&gt;11,LARGE(K16:AU16,12),0)+IF(COUNT(K16:AU16)&gt;12,LARGE(K16:AU16,13),0)+IF(COUNT(K16:AU16)&gt;13,LARGE(K16:AU16,14),0)+IF(COUNT(K16:AU16)&gt;14,LARGE(K16:AU16,15),0)</f>
        <v>48</v>
      </c>
      <c r="E16" s="37">
        <f>IF(COUNT(K16:AV16)&lt;22,IF(COUNT(K16:AU16)&gt;14,(COUNT(K16:AU16)-15),0)*20,120)</f>
        <v>0</v>
      </c>
      <c r="F16" s="41">
        <f t="shared" si="2"/>
        <v>48</v>
      </c>
      <c r="G16" s="39" t="s">
        <v>161</v>
      </c>
      <c r="H16" s="39" t="s">
        <v>162</v>
      </c>
      <c r="I16" s="39">
        <v>2001</v>
      </c>
      <c r="J16" s="44" t="s">
        <v>163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>
        <v>48</v>
      </c>
      <c r="AO16" s="3"/>
      <c r="AP16" s="3"/>
      <c r="AQ16" s="3"/>
      <c r="AR16" s="3"/>
      <c r="AS16" s="3"/>
      <c r="AT16" s="3"/>
      <c r="AU16" s="3"/>
      <c r="AV16" s="3"/>
    </row>
    <row r="17" spans="1:48" s="11" customFormat="1" ht="13.5" customHeight="1">
      <c r="A17" s="2"/>
      <c r="B17" s="37">
        <f t="shared" si="0"/>
        <v>50</v>
      </c>
      <c r="C17" s="37">
        <f t="shared" si="1"/>
        <v>1</v>
      </c>
      <c r="D17" s="37">
        <f>IF(COUNT(K17:AV17)&gt;0,LARGE(K17:AV17,1),0)+IF(COUNT(K17:AV17)&gt;1,LARGE(K17:AV17,2),0)+IF(COUNT(K17:AV17)&gt;2,LARGE(K17:AV17,3),0)+IF(COUNT(K17:AV17)&gt;3,LARGE(K17:AV17,4),0)+IF(COUNT(K17:AV17)&gt;4,LARGE(K17:AV17,5),0)+IF(COUNT(K17:AV17)&gt;5,LARGE(K17:AV17,6),0)+IF(COUNT(K17:AV17)&gt;6,LARGE(K17:AV17,7),0)</f>
        <v>50</v>
      </c>
      <c r="E17" s="37">
        <f>IF(COUNT(K17:AV17)&lt;11,IF(COUNT(K17:AT17)&gt;6,(COUNT(K17:AT17)-7),0)*20,80)</f>
        <v>0</v>
      </c>
      <c r="F17" s="38">
        <f t="shared" si="2"/>
        <v>50</v>
      </c>
      <c r="G17" s="20" t="s">
        <v>57</v>
      </c>
      <c r="H17" s="20" t="s">
        <v>58</v>
      </c>
      <c r="I17" s="20">
        <v>2000</v>
      </c>
      <c r="J17" s="20" t="s">
        <v>59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v>50</v>
      </c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11" customFormat="1" ht="13.5" customHeight="1">
      <c r="A18" s="2"/>
      <c r="B18" s="20">
        <f t="shared" si="0"/>
        <v>46</v>
      </c>
      <c r="C18" s="37">
        <f t="shared" si="1"/>
        <v>1</v>
      </c>
      <c r="D18" s="20">
        <f>IF(COUNT(K18:AV18)&gt;0,LARGE(K18:AU18,1),0)+IF(COUNT(K18:AU18)&gt;1,LARGE(K18:AU18,2),0)+IF(COUNT(K18:AU18)&gt;2,LARGE(K18:AU18,3),0)+IF(COUNT(K18:AU18)&gt;3,LARGE(K18:AU18,4),0)+IF(COUNT(K18:AU18)&gt;4,LARGE(K18:AU18,5),0)+IF(COUNT(K18:AU18)&gt;5,LARGE(K18:AU18,6),0)+IF(COUNT(K18:AU18)&gt;6,LARGE(K18:AU18,7),0)+IF(COUNT(K18:AU18)&gt;7,LARGE(K18:AU18,8),0)+IF(COUNT(K18:AU18)&gt;8,LARGE(K18:AU18,9),0)+IF(COUNT(K18:AU18)&gt;9,LARGE(K18:AU18,10),0)+IF(COUNT(K18:AU18)&gt;10,LARGE(K18:AU18,11),0)+IF(COUNT(K18:AU18)&gt;11,LARGE(K18:AU18,12),0)+IF(COUNT(K18:AU18)&gt;12,LARGE(K18:AU18,13),0)+IF(COUNT(K18:AU18)&gt;13,LARGE(K18:AU18,14),0)+IF(COUNT(K18:AU18)&gt;14,LARGE(K18:AU18,15),0)</f>
        <v>46</v>
      </c>
      <c r="E18" s="37">
        <f>IF(COUNT(K18:AV18)&lt;22,IF(COUNT(K18:AU18)&gt;14,(COUNT(K18:AU18)-15),0)*20,120)</f>
        <v>0</v>
      </c>
      <c r="F18" s="41">
        <f t="shared" si="2"/>
        <v>46</v>
      </c>
      <c r="G18" s="20" t="s">
        <v>123</v>
      </c>
      <c r="H18" s="20" t="s">
        <v>61</v>
      </c>
      <c r="I18" s="20">
        <v>2001</v>
      </c>
      <c r="J18" s="20" t="s">
        <v>124</v>
      </c>
      <c r="K18" s="3"/>
      <c r="L18" s="3">
        <v>46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20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7" s="11" customFormat="1" ht="13.5" customHeight="1">
      <c r="A19" s="2"/>
      <c r="B19" s="37">
        <f t="shared" si="0"/>
        <v>38</v>
      </c>
      <c r="C19" s="37">
        <f t="shared" si="1"/>
        <v>1</v>
      </c>
      <c r="D19" s="37">
        <f>IF(COUNT(K19:AV19)&gt;0,LARGE(K19:AV19,1),0)+IF(COUNT(K19:AV19)&gt;1,LARGE(K19:AV19,2),0)+IF(COUNT(K19:AV19)&gt;2,LARGE(K19:AV19,3),0)+IF(COUNT(K19:AV19)&gt;3,LARGE(K19:AV19,4),0)+IF(COUNT(K19:AV19)&gt;4,LARGE(K19:AV19,5),0)+IF(COUNT(K19:AV19)&gt;5,LARGE(K19:AV19,6),0)+IF(COUNT(K19:AV19)&gt;6,LARGE(K19:AV19,7),0)</f>
        <v>38</v>
      </c>
      <c r="E19" s="37">
        <f>IF(COUNT(K19:AV19)&lt;11,IF(COUNT(K19:AT19)&gt;6,(COUNT(K19:AT19)-7),0)*20,80)</f>
        <v>0</v>
      </c>
      <c r="F19" s="38">
        <f t="shared" si="2"/>
        <v>38</v>
      </c>
      <c r="G19" s="42" t="s">
        <v>100</v>
      </c>
      <c r="H19" s="42" t="s">
        <v>101</v>
      </c>
      <c r="I19" s="42">
        <v>2000</v>
      </c>
      <c r="J19" s="42" t="s">
        <v>102</v>
      </c>
      <c r="K19" s="3">
        <v>38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1"/>
    </row>
    <row r="20" spans="1:48" s="11" customFormat="1" ht="13.5" customHeight="1">
      <c r="A20" s="2"/>
      <c r="B20" s="20">
        <f t="shared" si="0"/>
        <v>39</v>
      </c>
      <c r="C20" s="37">
        <f t="shared" si="1"/>
        <v>1</v>
      </c>
      <c r="D20" s="20">
        <f>IF(COUNT(K20:AV20)&gt;0,LARGE(K20:AU20,1),0)+IF(COUNT(K20:AU20)&gt;1,LARGE(K20:AU20,2),0)+IF(COUNT(K20:AU20)&gt;2,LARGE(K20:AU20,3),0)+IF(COUNT(K20:AU20)&gt;3,LARGE(K20:AU20,4),0)+IF(COUNT(K20:AU20)&gt;4,LARGE(K20:AU20,5),0)+IF(COUNT(K20:AU20)&gt;5,LARGE(K20:AU20,6),0)+IF(COUNT(K20:AU20)&gt;6,LARGE(K20:AU20,7),0)+IF(COUNT(K20:AU20)&gt;7,LARGE(K20:AU20,8),0)+IF(COUNT(K20:AU20)&gt;8,LARGE(K20:AU20,9),0)+IF(COUNT(K20:AU20)&gt;9,LARGE(K20:AU20,10),0)+IF(COUNT(K20:AU20)&gt;10,LARGE(K20:AU20,11),0)+IF(COUNT(K20:AU20)&gt;11,LARGE(K20:AU20,12),0)+IF(COUNT(K20:AU20)&gt;12,LARGE(K20:AU20,13),0)+IF(COUNT(K20:AU20)&gt;13,LARGE(K20:AU20,14),0)+IF(COUNT(K20:AU20)&gt;14,LARGE(K20:AU20,15),0)</f>
        <v>39</v>
      </c>
      <c r="E20" s="37">
        <f>IF(COUNT(K20:AV20)&lt;22,IF(COUNT(K20:AU20)&gt;14,(COUNT(K20:AU20)-15),0)*20,120)</f>
        <v>0</v>
      </c>
      <c r="F20" s="41">
        <f t="shared" si="2"/>
        <v>39</v>
      </c>
      <c r="G20" s="20" t="s">
        <v>150</v>
      </c>
      <c r="H20" s="20" t="s">
        <v>151</v>
      </c>
      <c r="I20" s="29">
        <v>36892</v>
      </c>
      <c r="J20" s="29" t="s">
        <v>152</v>
      </c>
      <c r="K20" s="3"/>
      <c r="L20" s="3"/>
      <c r="M20" s="3"/>
      <c r="N20" s="3"/>
      <c r="O20" s="3"/>
      <c r="P20" s="2">
        <v>39</v>
      </c>
      <c r="Q20" s="3"/>
      <c r="R20" s="3"/>
      <c r="S20" s="3"/>
      <c r="T20" s="3"/>
      <c r="U20" s="3"/>
      <c r="V20" s="3"/>
      <c r="W20" s="3"/>
      <c r="X20" s="3"/>
      <c r="Y20" s="3"/>
      <c r="Z20" s="2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21"/>
      <c r="AV20" s="21"/>
    </row>
    <row r="21" spans="1:48" s="11" customFormat="1" ht="13.5" customHeight="1">
      <c r="A21" s="2"/>
      <c r="B21" s="37">
        <f t="shared" si="0"/>
        <v>50</v>
      </c>
      <c r="C21" s="37">
        <f t="shared" si="1"/>
        <v>1</v>
      </c>
      <c r="D21" s="37">
        <f>IF(COUNT(K21:AV21)&gt;0,LARGE(K21:AV21,1),0)+IF(COUNT(K21:AV21)&gt;1,LARGE(K21:AV21,2),0)+IF(COUNT(K21:AV21)&gt;2,LARGE(K21:AV21,3),0)+IF(COUNT(K21:AV21)&gt;3,LARGE(K21:AV21,4),0)+IF(COUNT(K21:AV21)&gt;4,LARGE(K21:AV21,5),0)+IF(COUNT(K21:AV21)&gt;5,LARGE(K21:AV21,6),0)+IF(COUNT(K21:AV21)&gt;6,LARGE(K21:AV21,7),0)</f>
        <v>50</v>
      </c>
      <c r="E21" s="37">
        <f>IF(COUNT(K21:AV21)&lt;11,IF(COUNT(K21:AT21)&gt;6,(COUNT(K21:AT21)-7),0)*20,80)</f>
        <v>0</v>
      </c>
      <c r="F21" s="38">
        <f t="shared" si="2"/>
        <v>50</v>
      </c>
      <c r="G21" s="42" t="s">
        <v>66</v>
      </c>
      <c r="H21" s="42" t="s">
        <v>67</v>
      </c>
      <c r="I21" s="42">
        <v>2000</v>
      </c>
      <c r="J21" s="42" t="s">
        <v>68</v>
      </c>
      <c r="K21" s="3">
        <v>50</v>
      </c>
      <c r="L21" s="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20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s="20" customFormat="1" ht="13.5" customHeight="1">
      <c r="A22" s="2"/>
      <c r="B22" s="20">
        <f t="shared" si="0"/>
        <v>47</v>
      </c>
      <c r="C22" s="37">
        <f t="shared" si="1"/>
        <v>1</v>
      </c>
      <c r="D22" s="20">
        <f>IF(COUNT(K22:AV22)&gt;0,LARGE(K22:AU22,1),0)+IF(COUNT(K22:AU22)&gt;1,LARGE(K22:AU22,2),0)+IF(COUNT(K22:AU22)&gt;2,LARGE(K22:AU22,3),0)+IF(COUNT(K22:AU22)&gt;3,LARGE(K22:AU22,4),0)+IF(COUNT(K22:AU22)&gt;4,LARGE(K22:AU22,5),0)+IF(COUNT(K22:AU22)&gt;5,LARGE(K22:AU22,6),0)+IF(COUNT(K22:AU22)&gt;6,LARGE(K22:AU22,7),0)+IF(COUNT(K22:AU22)&gt;7,LARGE(K22:AU22,8),0)+IF(COUNT(K22:AU22)&gt;8,LARGE(K22:AU22,9),0)+IF(COUNT(K22:AU22)&gt;9,LARGE(K22:AU22,10),0)+IF(COUNT(K22:AU22)&gt;10,LARGE(K22:AU22,11),0)+IF(COUNT(K22:AU22)&gt;11,LARGE(K22:AU22,12),0)+IF(COUNT(K22:AU22)&gt;12,LARGE(K22:AU22,13),0)+IF(COUNT(K22:AU22)&gt;13,LARGE(K22:AU22,14),0)+IF(COUNT(K22:AU22)&gt;14,LARGE(K22:AU22,15),0)</f>
        <v>47</v>
      </c>
      <c r="E22" s="37">
        <f>IF(COUNT(K22:AV22)&lt;22,IF(COUNT(K22:AU22)&gt;14,(COUNT(K22:AU22)-15),0)*20,120)</f>
        <v>0</v>
      </c>
      <c r="F22" s="41">
        <f t="shared" si="2"/>
        <v>47</v>
      </c>
      <c r="G22" s="20" t="s">
        <v>157</v>
      </c>
      <c r="H22" s="44" t="s">
        <v>158</v>
      </c>
      <c r="I22" s="44">
        <v>2001</v>
      </c>
      <c r="J22" s="44"/>
      <c r="S22" s="20">
        <v>47</v>
      </c>
      <c r="AG22" s="8"/>
      <c r="AU22" s="1"/>
      <c r="AV22" s="11"/>
    </row>
    <row r="23" spans="1:48" s="20" customFormat="1" ht="13.5" customHeight="1">
      <c r="A23" s="2"/>
      <c r="B23" s="37">
        <f t="shared" si="0"/>
        <v>40</v>
      </c>
      <c r="C23" s="37">
        <f t="shared" si="1"/>
        <v>1</v>
      </c>
      <c r="D23" s="37">
        <f>IF(COUNT(K23:AV23)&gt;0,LARGE(K23:AV23,1),0)+IF(COUNT(K23:AV23)&gt;1,LARGE(K23:AV23,2),0)+IF(COUNT(K23:AV23)&gt;2,LARGE(K23:AV23,3),0)+IF(COUNT(K23:AV23)&gt;3,LARGE(K23:AV23,4),0)+IF(COUNT(K23:AV23)&gt;4,LARGE(K23:AV23,5),0)+IF(COUNT(K23:AV23)&gt;5,LARGE(K23:AV23,6),0)+IF(COUNT(K23:AV23)&gt;6,LARGE(K23:AV23,7),0)</f>
        <v>40</v>
      </c>
      <c r="E23" s="37">
        <f>IF(COUNT(K23:AV23)&lt;11,IF(COUNT(K23:AT23)&gt;6,(COUNT(K23:AT23)-7),0)*20,80)</f>
        <v>0</v>
      </c>
      <c r="F23" s="38">
        <f t="shared" si="2"/>
        <v>40</v>
      </c>
      <c r="G23" s="42" t="s">
        <v>94</v>
      </c>
      <c r="H23" s="42" t="s">
        <v>95</v>
      </c>
      <c r="I23" s="42">
        <v>2000</v>
      </c>
      <c r="J23" s="42" t="s">
        <v>96</v>
      </c>
      <c r="K23" s="3">
        <v>40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s="20" customFormat="1" ht="13.5" customHeight="1">
      <c r="A24" s="2"/>
      <c r="B24" s="20">
        <f t="shared" si="0"/>
        <v>40</v>
      </c>
      <c r="C24" s="37">
        <f t="shared" si="1"/>
        <v>1</v>
      </c>
      <c r="D24" s="20">
        <f>IF(COUNT(K24:AV24)&gt;0,LARGE(K24:AU24,1),0)+IF(COUNT(K24:AU24)&gt;1,LARGE(K24:AU24,2),0)+IF(COUNT(K24:AU24)&gt;2,LARGE(K24:AU24,3),0)+IF(COUNT(K24:AU24)&gt;3,LARGE(K24:AU24,4),0)+IF(COUNT(K24:AU24)&gt;4,LARGE(K24:AU24,5),0)+IF(COUNT(K24:AU24)&gt;5,LARGE(K24:AU24,6),0)+IF(COUNT(K24:AU24)&gt;6,LARGE(K24:AU24,7),0)+IF(COUNT(K24:AU24)&gt;7,LARGE(K24:AU24,8),0)+IF(COUNT(K24:AU24)&gt;8,LARGE(K24:AU24,9),0)+IF(COUNT(K24:AU24)&gt;9,LARGE(K24:AU24,10),0)+IF(COUNT(K24:AU24)&gt;10,LARGE(K24:AU24,11),0)+IF(COUNT(K24:AU24)&gt;11,LARGE(K24:AU24,12),0)+IF(COUNT(K24:AU24)&gt;12,LARGE(K24:AU24,13),0)+IF(COUNT(K24:AU24)&gt;13,LARGE(K24:AU24,14),0)+IF(COUNT(K24:AU24)&gt;14,LARGE(K24:AU24,15),0)</f>
        <v>40</v>
      </c>
      <c r="E24" s="37">
        <f>IF(COUNT(K24:AV24)&lt;22,IF(COUNT(K24:AU24)&gt;14,(COUNT(K24:AU24)-15),0)*20,120)</f>
        <v>0</v>
      </c>
      <c r="F24" s="41">
        <f t="shared" si="2"/>
        <v>40</v>
      </c>
      <c r="G24" s="20" t="s">
        <v>149</v>
      </c>
      <c r="H24" s="20" t="s">
        <v>79</v>
      </c>
      <c r="I24" s="29">
        <v>36526</v>
      </c>
      <c r="J24" s="29" t="s">
        <v>139</v>
      </c>
      <c r="P24" s="3">
        <v>40</v>
      </c>
      <c r="AU24" s="1"/>
      <c r="AV24" s="11"/>
    </row>
    <row r="25" spans="1:46" s="20" customFormat="1" ht="13.5" customHeight="1">
      <c r="A25" s="2"/>
      <c r="B25" s="20">
        <f t="shared" si="0"/>
        <v>42</v>
      </c>
      <c r="C25" s="37">
        <f t="shared" si="1"/>
        <v>1</v>
      </c>
      <c r="D25" s="20">
        <f>IF(COUNT(K25:AV25)&gt;0,LARGE(K25:AU25,1),0)+IF(COUNT(K25:AU25)&gt;1,LARGE(K25:AU25,2),0)+IF(COUNT(K25:AU25)&gt;2,LARGE(K25:AU25,3),0)+IF(COUNT(K25:AU25)&gt;3,LARGE(K25:AU25,4),0)+IF(COUNT(K25:AU25)&gt;4,LARGE(K25:AU25,5),0)+IF(COUNT(K25:AU25)&gt;5,LARGE(K25:AU25,6),0)+IF(COUNT(K25:AU25)&gt;6,LARGE(K25:AU25,7),0)+IF(COUNT(K25:AU25)&gt;7,LARGE(K25:AU25,8),0)+IF(COUNT(K25:AU25)&gt;8,LARGE(K25:AU25,9),0)+IF(COUNT(K25:AU25)&gt;9,LARGE(K25:AU25,10),0)+IF(COUNT(K25:AU25)&gt;10,LARGE(K25:AU25,11),0)+IF(COUNT(K25:AU25)&gt;11,LARGE(K25:AU25,12),0)+IF(COUNT(K25:AU25)&gt;12,LARGE(K25:AU25,13),0)+IF(COUNT(K25:AU25)&gt;13,LARGE(K25:AU25,14),0)+IF(COUNT(K25:AU25)&gt;14,LARGE(K25:AU25,15),0)</f>
        <v>42</v>
      </c>
      <c r="E25" s="37">
        <f>IF(COUNT(K25:AV25)&lt;22,IF(COUNT(K25:AU25)&gt;14,(COUNT(K25:AU25)-15),0)*20,120)</f>
        <v>0</v>
      </c>
      <c r="F25" s="41">
        <f t="shared" si="2"/>
        <v>42</v>
      </c>
      <c r="G25" s="20" t="s">
        <v>145</v>
      </c>
      <c r="H25" s="20" t="s">
        <v>146</v>
      </c>
      <c r="I25" s="29">
        <v>36892</v>
      </c>
      <c r="J25" s="29" t="s">
        <v>139</v>
      </c>
      <c r="K25" s="3"/>
      <c r="L25" s="3"/>
      <c r="M25" s="3"/>
      <c r="N25" s="3"/>
      <c r="O25" s="3"/>
      <c r="P25" s="3">
        <v>42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8" s="20" customFormat="1" ht="13.5" customHeight="1">
      <c r="A26" s="2"/>
      <c r="B26" s="37">
        <f t="shared" si="0"/>
        <v>50</v>
      </c>
      <c r="C26" s="37">
        <f t="shared" si="1"/>
        <v>1</v>
      </c>
      <c r="D26" s="37">
        <f>IF(COUNT(K26:AV26)&gt;0,LARGE(K26:AV26,1),0)+IF(COUNT(K26:AV26)&gt;1,LARGE(K26:AV26,2),0)+IF(COUNT(K26:AV26)&gt;2,LARGE(K26:AV26,3),0)+IF(COUNT(K26:AV26)&gt;3,LARGE(K26:AV26,4),0)+IF(COUNT(K26:AV26)&gt;4,LARGE(K26:AV26,5),0)+IF(COUNT(K26:AV26)&gt;5,LARGE(K26:AV26,6),0)+IF(COUNT(K26:AV26)&gt;6,LARGE(K26:AV26,7),0)</f>
        <v>50</v>
      </c>
      <c r="E26" s="37">
        <f>IF(COUNT(K26:AV26)&lt;11,IF(COUNT(K26:AT26)&gt;6,(COUNT(K26:AT26)-7),0)*20,80)</f>
        <v>0</v>
      </c>
      <c r="F26" s="38">
        <f t="shared" si="2"/>
        <v>50</v>
      </c>
      <c r="G26" s="40" t="s">
        <v>167</v>
      </c>
      <c r="H26" s="40" t="s">
        <v>168</v>
      </c>
      <c r="I26" s="40">
        <v>2001</v>
      </c>
      <c r="J26" s="40" t="s">
        <v>169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>
        <v>50</v>
      </c>
      <c r="AU26" s="3"/>
      <c r="AV26" s="3"/>
    </row>
    <row r="27" spans="1:48" s="20" customFormat="1" ht="13.5" customHeight="1">
      <c r="A27" s="2"/>
      <c r="B27" s="37">
        <f t="shared" si="0"/>
        <v>45</v>
      </c>
      <c r="C27" s="37">
        <f t="shared" si="1"/>
        <v>1</v>
      </c>
      <c r="D27" s="37">
        <f>IF(COUNT(K27:AV27)&gt;0,LARGE(K27:AV27,1),0)+IF(COUNT(K27:AV27)&gt;1,LARGE(K27:AV27,2),0)+IF(COUNT(K27:AV27)&gt;2,LARGE(K27:AV27,3),0)+IF(COUNT(K27:AV27)&gt;3,LARGE(K27:AV27,4),0)+IF(COUNT(K27:AV27)&gt;4,LARGE(K27:AV27,5),0)+IF(COUNT(K27:AV27)&gt;5,LARGE(K27:AV27,6),0)+IF(COUNT(K27:AV27)&gt;6,LARGE(K27:AV27,7),0)</f>
        <v>45</v>
      </c>
      <c r="E27" s="37">
        <f>IF(COUNT(K27:AV27)&lt;11,IF(COUNT(K27:AT27)&gt;6,(COUNT(K27:AT27)-7),0)*20,80)</f>
        <v>0</v>
      </c>
      <c r="F27" s="38">
        <f t="shared" si="2"/>
        <v>45</v>
      </c>
      <c r="G27" s="43" t="s">
        <v>179</v>
      </c>
      <c r="H27" s="43" t="s">
        <v>180</v>
      </c>
      <c r="I27" s="20">
        <v>2000</v>
      </c>
      <c r="J27" s="43" t="s">
        <v>181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21">
        <v>45</v>
      </c>
      <c r="AU27" s="3"/>
      <c r="AV27" s="3"/>
    </row>
    <row r="28" spans="1:13" s="20" customFormat="1" ht="13.5" customHeight="1">
      <c r="A28" s="2"/>
      <c r="B28" s="20">
        <f t="shared" si="0"/>
        <v>49</v>
      </c>
      <c r="C28" s="37">
        <f t="shared" si="1"/>
        <v>1</v>
      </c>
      <c r="D28" s="20">
        <f>IF(COUNT(K28:AV28)&gt;0,LARGE(K28:AU28,1),0)+IF(COUNT(K28:AU28)&gt;1,LARGE(K28:AU28,2),0)+IF(COUNT(K28:AU28)&gt;2,LARGE(K28:AU28,3),0)+IF(COUNT(K28:AU28)&gt;3,LARGE(K28:AU28,4),0)+IF(COUNT(K28:AU28)&gt;4,LARGE(K28:AU28,5),0)+IF(COUNT(K28:AU28)&gt;5,LARGE(K28:AU28,6),0)+IF(COUNT(K28:AU28)&gt;6,LARGE(K28:AU28,7),0)+IF(COUNT(K28:AU28)&gt;7,LARGE(K28:AU28,8),0)+IF(COUNT(K28:AU28)&gt;8,LARGE(K28:AU28,9),0)+IF(COUNT(K28:AU28)&gt;9,LARGE(K28:AU28,10),0)+IF(COUNT(K28:AU28)&gt;10,LARGE(K28:AU28,11),0)+IF(COUNT(K28:AU28)&gt;11,LARGE(K28:AU28,12),0)+IF(COUNT(K28:AU28)&gt;12,LARGE(K28:AU28,13),0)+IF(COUNT(K28:AU28)&gt;13,LARGE(K28:AU28,14),0)+IF(COUNT(K28:AU28)&gt;14,LARGE(K28:AU28,15),0)</f>
        <v>49</v>
      </c>
      <c r="E28" s="37">
        <f>IF(COUNT(K28:AV28)&lt;22,IF(COUNT(K28:AU28)&gt;14,(COUNT(K28:AU28)-15),0)*20,120)</f>
        <v>0</v>
      </c>
      <c r="F28" s="41">
        <f t="shared" si="2"/>
        <v>49</v>
      </c>
      <c r="G28" s="43" t="s">
        <v>132</v>
      </c>
      <c r="H28" s="20" t="s">
        <v>133</v>
      </c>
      <c r="I28" s="20">
        <v>2000</v>
      </c>
      <c r="J28" s="43" t="s">
        <v>134</v>
      </c>
      <c r="M28" s="20">
        <v>49</v>
      </c>
    </row>
    <row r="29" spans="1:48" s="20" customFormat="1" ht="13.5" customHeight="1">
      <c r="A29" s="2"/>
      <c r="B29" s="37">
        <f t="shared" si="0"/>
        <v>37</v>
      </c>
      <c r="C29" s="37">
        <f t="shared" si="1"/>
        <v>1</v>
      </c>
      <c r="D29" s="37">
        <f>IF(COUNT(K29:AV29)&gt;0,LARGE(K29:AV29,1),0)+IF(COUNT(K29:AV29)&gt;1,LARGE(K29:AV29,2),0)+IF(COUNT(K29:AV29)&gt;2,LARGE(K29:AV29,3),0)+IF(COUNT(K29:AV29)&gt;3,LARGE(K29:AV29,4),0)+IF(COUNT(K29:AV29)&gt;4,LARGE(K29:AV29,5),0)+IF(COUNT(K29:AV29)&gt;5,LARGE(K29:AV29,6),0)+IF(COUNT(K29:AV29)&gt;6,LARGE(K29:AV29,7),0)</f>
        <v>37</v>
      </c>
      <c r="E29" s="37">
        <f>IF(COUNT(K29:AV29)&lt;11,IF(COUNT(K29:AT29)&gt;6,(COUNT(K29:AT29)-7),0)*20,80)</f>
        <v>0</v>
      </c>
      <c r="F29" s="38">
        <f t="shared" si="2"/>
        <v>37</v>
      </c>
      <c r="G29" s="42" t="s">
        <v>103</v>
      </c>
      <c r="H29" s="42" t="s">
        <v>104</v>
      </c>
      <c r="I29" s="42">
        <v>2000</v>
      </c>
      <c r="J29" s="42" t="s">
        <v>105</v>
      </c>
      <c r="K29" s="3">
        <v>37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s="20" customFormat="1" ht="13.5" customHeight="1">
      <c r="A30" s="2"/>
      <c r="B30" s="20">
        <f t="shared" si="0"/>
        <v>44</v>
      </c>
      <c r="C30" s="37">
        <f t="shared" si="1"/>
        <v>1</v>
      </c>
      <c r="D30" s="20">
        <f>IF(COUNT(K30:AV30)&gt;0,LARGE(K30:AU30,1),0)+IF(COUNT(K30:AU30)&gt;1,LARGE(K30:AU30,2),0)+IF(COUNT(K30:AU30)&gt;2,LARGE(K30:AU30,3),0)+IF(COUNT(K30:AU30)&gt;3,LARGE(K30:AU30,4),0)+IF(COUNT(K30:AU30)&gt;4,LARGE(K30:AU30,5),0)+IF(COUNT(K30:AU30)&gt;5,LARGE(K30:AU30,6),0)+IF(COUNT(K30:AU30)&gt;6,LARGE(K30:AU30,7),0)+IF(COUNT(K30:AU30)&gt;7,LARGE(K30:AU30,8),0)+IF(COUNT(K30:AU30)&gt;8,LARGE(K30:AU30,9),0)+IF(COUNT(K30:AU30)&gt;9,LARGE(K30:AU30,10),0)+IF(COUNT(K30:AU30)&gt;10,LARGE(K30:AU30,11),0)+IF(COUNT(K30:AU30)&gt;11,LARGE(K30:AU30,12),0)+IF(COUNT(K30:AU30)&gt;12,LARGE(K30:AU30,13),0)+IF(COUNT(K30:AU30)&gt;13,LARGE(K30:AU30,14),0)+IF(COUNT(K30:AU30)&gt;14,LARGE(K30:AU30,15),0)</f>
        <v>44</v>
      </c>
      <c r="E30" s="37">
        <f>IF(COUNT(K30:AV30)&lt;22,IF(COUNT(K30:AU30)&gt;14,(COUNT(K30:AU30)-15),0)*20,120)</f>
        <v>0</v>
      </c>
      <c r="F30" s="41">
        <f t="shared" si="2"/>
        <v>44</v>
      </c>
      <c r="G30" s="20" t="s">
        <v>127</v>
      </c>
      <c r="H30" s="20" t="s">
        <v>128</v>
      </c>
      <c r="I30" s="20">
        <v>2001</v>
      </c>
      <c r="J30" s="20" t="s">
        <v>124</v>
      </c>
      <c r="K30" s="2"/>
      <c r="L30" s="3">
        <v>44</v>
      </c>
      <c r="AI30" s="3"/>
      <c r="AU30" s="3"/>
      <c r="AV30" s="3"/>
    </row>
    <row r="31" spans="1:48" s="20" customFormat="1" ht="13.5" customHeight="1">
      <c r="A31" s="2"/>
      <c r="B31" s="37">
        <f t="shared" si="0"/>
        <v>49</v>
      </c>
      <c r="C31" s="37">
        <f t="shared" si="1"/>
        <v>1</v>
      </c>
      <c r="D31" s="37">
        <f aca="true" t="shared" si="3" ref="D31:D40">IF(COUNT(K31:AV31)&gt;0,LARGE(K31:AV31,1),0)+IF(COUNT(K31:AV31)&gt;1,LARGE(K31:AV31,2),0)+IF(COUNT(K31:AV31)&gt;2,LARGE(K31:AV31,3),0)+IF(COUNT(K31:AV31)&gt;3,LARGE(K31:AV31,4),0)+IF(COUNT(K31:AV31)&gt;4,LARGE(K31:AV31,5),0)+IF(COUNT(K31:AV31)&gt;5,LARGE(K31:AV31,6),0)+IF(COUNT(K31:AV31)&gt;6,LARGE(K31:AV31,7),0)</f>
        <v>49</v>
      </c>
      <c r="E31" s="37">
        <f aca="true" t="shared" si="4" ref="E31:E40">IF(COUNT(K31:AV31)&lt;11,IF(COUNT(K31:AT31)&gt;6,(COUNT(K31:AT31)-7),0)*20,80)</f>
        <v>0</v>
      </c>
      <c r="F31" s="38">
        <f t="shared" si="2"/>
        <v>49</v>
      </c>
      <c r="G31" s="42" t="s">
        <v>69</v>
      </c>
      <c r="H31" s="42" t="s">
        <v>70</v>
      </c>
      <c r="I31" s="42">
        <v>2000</v>
      </c>
      <c r="J31" s="42" t="s">
        <v>71</v>
      </c>
      <c r="K31" s="3">
        <v>49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s="20" customFormat="1" ht="13.5" customHeight="1">
      <c r="A32" s="2"/>
      <c r="B32" s="37">
        <f t="shared" si="0"/>
        <v>46</v>
      </c>
      <c r="C32" s="37">
        <f t="shared" si="1"/>
        <v>1</v>
      </c>
      <c r="D32" s="37">
        <f t="shared" si="3"/>
        <v>46</v>
      </c>
      <c r="E32" s="37">
        <f t="shared" si="4"/>
        <v>0</v>
      </c>
      <c r="F32" s="38">
        <f t="shared" si="2"/>
        <v>46</v>
      </c>
      <c r="G32" s="43" t="s">
        <v>176</v>
      </c>
      <c r="H32" s="43" t="s">
        <v>177</v>
      </c>
      <c r="I32" s="20">
        <v>2000</v>
      </c>
      <c r="J32" s="43" t="s">
        <v>178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>
        <v>46</v>
      </c>
      <c r="AU32" s="1"/>
      <c r="AV32" s="11"/>
    </row>
    <row r="33" spans="1:48" s="20" customFormat="1" ht="13.5" customHeight="1">
      <c r="A33" s="2"/>
      <c r="B33" s="37">
        <f t="shared" si="0"/>
        <v>44</v>
      </c>
      <c r="C33" s="37">
        <f t="shared" si="1"/>
        <v>1</v>
      </c>
      <c r="D33" s="37">
        <f t="shared" si="3"/>
        <v>44</v>
      </c>
      <c r="E33" s="37">
        <f t="shared" si="4"/>
        <v>0</v>
      </c>
      <c r="F33" s="38">
        <f t="shared" si="2"/>
        <v>44</v>
      </c>
      <c r="G33" s="42" t="s">
        <v>84</v>
      </c>
      <c r="H33" s="42" t="s">
        <v>85</v>
      </c>
      <c r="I33" s="42">
        <v>2001</v>
      </c>
      <c r="J33" s="42" t="s">
        <v>80</v>
      </c>
      <c r="K33" s="3">
        <v>44</v>
      </c>
      <c r="AU33" s="3"/>
      <c r="AV33" s="3"/>
    </row>
    <row r="34" spans="1:48" s="20" customFormat="1" ht="13.5" customHeight="1">
      <c r="A34" s="2"/>
      <c r="B34" s="37">
        <f t="shared" si="0"/>
        <v>41</v>
      </c>
      <c r="C34" s="37">
        <f t="shared" si="1"/>
        <v>1</v>
      </c>
      <c r="D34" s="37">
        <f t="shared" si="3"/>
        <v>41</v>
      </c>
      <c r="E34" s="37">
        <f t="shared" si="4"/>
        <v>0</v>
      </c>
      <c r="F34" s="38">
        <f t="shared" si="2"/>
        <v>41</v>
      </c>
      <c r="G34" s="42" t="s">
        <v>84</v>
      </c>
      <c r="H34" s="42" t="s">
        <v>92</v>
      </c>
      <c r="I34" s="42">
        <v>2000</v>
      </c>
      <c r="J34" s="42" t="s">
        <v>93</v>
      </c>
      <c r="K34" s="3">
        <v>41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s="20" customFormat="1" ht="13.5" customHeight="1">
      <c r="A35" s="2"/>
      <c r="B35" s="37">
        <f t="shared" si="0"/>
        <v>43</v>
      </c>
      <c r="C35" s="37">
        <f t="shared" si="1"/>
        <v>1</v>
      </c>
      <c r="D35" s="37">
        <f t="shared" si="3"/>
        <v>43</v>
      </c>
      <c r="E35" s="37">
        <f t="shared" si="4"/>
        <v>0</v>
      </c>
      <c r="F35" s="38">
        <f t="shared" si="2"/>
        <v>43</v>
      </c>
      <c r="G35" s="43" t="s">
        <v>184</v>
      </c>
      <c r="H35" s="43" t="s">
        <v>185</v>
      </c>
      <c r="I35" s="20">
        <v>2001</v>
      </c>
      <c r="J35" s="43" t="s">
        <v>181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21">
        <v>43</v>
      </c>
      <c r="AU35" s="3"/>
      <c r="AV35" s="3"/>
    </row>
    <row r="36" spans="1:26" ht="13.5" customHeight="1">
      <c r="A36" s="2"/>
      <c r="B36" s="37">
        <f t="shared" si="0"/>
        <v>49</v>
      </c>
      <c r="C36" s="37">
        <f t="shared" si="1"/>
        <v>1</v>
      </c>
      <c r="D36" s="37">
        <f t="shared" si="3"/>
        <v>49</v>
      </c>
      <c r="E36" s="37">
        <f t="shared" si="4"/>
        <v>0</v>
      </c>
      <c r="F36" s="38">
        <f t="shared" si="2"/>
        <v>49</v>
      </c>
      <c r="G36" s="42" t="s">
        <v>63</v>
      </c>
      <c r="H36" s="42" t="s">
        <v>64</v>
      </c>
      <c r="I36" s="42">
        <v>2001</v>
      </c>
      <c r="J36" s="42" t="s">
        <v>65</v>
      </c>
      <c r="K36" s="8">
        <v>49</v>
      </c>
      <c r="Z36" s="2"/>
    </row>
    <row r="37" spans="1:48" ht="13.5" customHeight="1">
      <c r="A37" s="2"/>
      <c r="B37" s="37">
        <f t="shared" si="0"/>
        <v>45</v>
      </c>
      <c r="C37" s="37">
        <f t="shared" si="1"/>
        <v>1</v>
      </c>
      <c r="D37" s="37">
        <f t="shared" si="3"/>
        <v>45</v>
      </c>
      <c r="E37" s="37">
        <f t="shared" si="4"/>
        <v>0</v>
      </c>
      <c r="F37" s="38">
        <f t="shared" si="2"/>
        <v>45</v>
      </c>
      <c r="G37" s="42" t="s">
        <v>81</v>
      </c>
      <c r="H37" s="42" t="s">
        <v>82</v>
      </c>
      <c r="I37" s="42">
        <v>2000</v>
      </c>
      <c r="J37" s="42" t="s">
        <v>83</v>
      </c>
      <c r="K37" s="3">
        <v>45</v>
      </c>
      <c r="L37" s="20"/>
      <c r="M37" s="20"/>
      <c r="N37" s="20"/>
      <c r="O37" s="2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</row>
    <row r="38" spans="1:46" ht="13.5" customHeight="1">
      <c r="A38" s="2"/>
      <c r="B38" s="37">
        <f t="shared" si="0"/>
        <v>39</v>
      </c>
      <c r="C38" s="37">
        <f t="shared" si="1"/>
        <v>1</v>
      </c>
      <c r="D38" s="37">
        <f t="shared" si="3"/>
        <v>39</v>
      </c>
      <c r="E38" s="37">
        <f t="shared" si="4"/>
        <v>0</v>
      </c>
      <c r="F38" s="38">
        <f t="shared" si="2"/>
        <v>39</v>
      </c>
      <c r="G38" s="42" t="s">
        <v>97</v>
      </c>
      <c r="H38" s="42" t="s">
        <v>98</v>
      </c>
      <c r="I38" s="42">
        <v>2000</v>
      </c>
      <c r="J38" s="42" t="s">
        <v>99</v>
      </c>
      <c r="K38" s="3">
        <v>39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</row>
    <row r="39" spans="1:47" ht="13.5" customHeight="1">
      <c r="A39" s="2"/>
      <c r="B39" s="37">
        <f t="shared" si="0"/>
        <v>42</v>
      </c>
      <c r="C39" s="37">
        <f t="shared" si="1"/>
        <v>1</v>
      </c>
      <c r="D39" s="37">
        <f t="shared" si="3"/>
        <v>42</v>
      </c>
      <c r="E39" s="37">
        <f t="shared" si="4"/>
        <v>0</v>
      </c>
      <c r="F39" s="38">
        <f t="shared" si="2"/>
        <v>42</v>
      </c>
      <c r="G39" s="42" t="s">
        <v>89</v>
      </c>
      <c r="H39" s="42" t="s">
        <v>90</v>
      </c>
      <c r="I39" s="42">
        <v>2001</v>
      </c>
      <c r="J39" s="42" t="s">
        <v>91</v>
      </c>
      <c r="K39" s="3">
        <v>42</v>
      </c>
      <c r="AG39" s="20"/>
      <c r="AU39" s="25"/>
    </row>
    <row r="40" spans="1:48" ht="13.5" customHeight="1">
      <c r="A40" s="2"/>
      <c r="B40" s="37">
        <f aca="true" t="shared" si="5" ref="B40:B62">SUM(K40:AV40)</f>
        <v>50</v>
      </c>
      <c r="C40" s="37">
        <f aca="true" t="shared" si="6" ref="C40:C62">COUNT(K40:AV40)</f>
        <v>1</v>
      </c>
      <c r="D40" s="37">
        <f t="shared" si="3"/>
        <v>50</v>
      </c>
      <c r="E40" s="37">
        <f t="shared" si="4"/>
        <v>0</v>
      </c>
      <c r="F40" s="38">
        <f aca="true" t="shared" si="7" ref="F40:F71">D40+E40</f>
        <v>50</v>
      </c>
      <c r="G40" s="44" t="s">
        <v>48</v>
      </c>
      <c r="H40" s="44" t="s">
        <v>49</v>
      </c>
      <c r="I40" s="20"/>
      <c r="J40" s="44" t="s">
        <v>14</v>
      </c>
      <c r="K40" s="20"/>
      <c r="L40" s="20"/>
      <c r="M40" s="20"/>
      <c r="N40" s="20"/>
      <c r="O40" s="20"/>
      <c r="P40" s="20"/>
      <c r="Q40" s="20"/>
      <c r="R40" s="8"/>
      <c r="S40" s="20"/>
      <c r="T40" s="20"/>
      <c r="U40" s="20"/>
      <c r="V40" s="20"/>
      <c r="W40" s="20"/>
      <c r="X40" s="20"/>
      <c r="Y40" s="20"/>
      <c r="Z40" s="20"/>
      <c r="AA40" s="20"/>
      <c r="AB40" s="20">
        <v>50</v>
      </c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1"/>
      <c r="AV40" s="11"/>
    </row>
    <row r="41" spans="1:35" ht="13.5" customHeight="1">
      <c r="A41" s="2"/>
      <c r="B41" s="20">
        <f t="shared" si="5"/>
        <v>39</v>
      </c>
      <c r="C41" s="37">
        <f t="shared" si="6"/>
        <v>1</v>
      </c>
      <c r="D41" s="20">
        <f>IF(COUNT(K41:AV41)&gt;0,LARGE(K41:AU41,1),0)+IF(COUNT(K41:AU41)&gt;1,LARGE(K41:AU41,2),0)+IF(COUNT(K41:AU41)&gt;2,LARGE(K41:AU41,3),0)+IF(COUNT(K41:AU41)&gt;3,LARGE(K41:AU41,4),0)+IF(COUNT(K41:AU41)&gt;4,LARGE(K41:AU41,5),0)+IF(COUNT(K41:AU41)&gt;5,LARGE(K41:AU41,6),0)+IF(COUNT(K41:AU41)&gt;6,LARGE(K41:AU41,7),0)+IF(COUNT(K41:AU41)&gt;7,LARGE(K41:AU41,8),0)+IF(COUNT(K41:AU41)&gt;8,LARGE(K41:AU41,9),0)+IF(COUNT(K41:AU41)&gt;9,LARGE(K41:AU41,10),0)+IF(COUNT(K41:AU41)&gt;10,LARGE(K41:AU41,11),0)+IF(COUNT(K41:AU41)&gt;11,LARGE(K41:AU41,12),0)+IF(COUNT(K41:AU41)&gt;12,LARGE(K41:AU41,13),0)+IF(COUNT(K41:AU41)&gt;13,LARGE(K41:AU41,14),0)+IF(COUNT(K41:AU41)&gt;14,LARGE(K41:AU41,15),0)</f>
        <v>39</v>
      </c>
      <c r="E41" s="37">
        <f aca="true" t="shared" si="8" ref="E41:E47">IF(COUNT(K41:AV41)&lt;22,IF(COUNT(K41:AU41)&gt;14,(COUNT(K41:AU41)-15),0)*20,120)</f>
        <v>0</v>
      </c>
      <c r="F41" s="41">
        <f t="shared" si="7"/>
        <v>39</v>
      </c>
      <c r="G41" s="43" t="s">
        <v>112</v>
      </c>
      <c r="H41" s="20" t="s">
        <v>113</v>
      </c>
      <c r="I41" s="20">
        <v>2000</v>
      </c>
      <c r="J41" s="43" t="s">
        <v>114</v>
      </c>
      <c r="AG41" s="20"/>
      <c r="AI41" s="3">
        <v>39</v>
      </c>
    </row>
    <row r="42" spans="1:48" ht="13.5" customHeight="1">
      <c r="A42" s="2"/>
      <c r="B42" s="20">
        <f t="shared" si="5"/>
        <v>48</v>
      </c>
      <c r="C42" s="37">
        <f t="shared" si="6"/>
        <v>1</v>
      </c>
      <c r="D42" s="20">
        <f>IF(COUNT(K42:AV42)&gt;0,LARGE(K42:AU42,1),0)+IF(COUNT(K42:AU42)&gt;1,LARGE(K42:AU42,2),0)+IF(COUNT(K42:AU42)&gt;2,LARGE(K42:AU42,3),0)+IF(COUNT(K42:AU42)&gt;3,LARGE(K42:AU42,4),0)+IF(COUNT(K42:AU42)&gt;4,LARGE(K42:AU42,5),0)+IF(COUNT(K42:AU42)&gt;5,LARGE(K42:AU42,6),0)+IF(COUNT(K42:AU42)&gt;6,LARGE(K42:AU42,7),0)+IF(COUNT(K42:AU42)&gt;7,LARGE(K42:AU42,8),0)+IF(COUNT(K42:AU42)&gt;8,LARGE(K42:AU42,9),0)+IF(COUNT(K42:AU42)&gt;9,LARGE(K42:AU42,10),0)+IF(COUNT(K42:AU42)&gt;10,LARGE(K42:AU42,11),0)+IF(COUNT(K42:AU42)&gt;11,LARGE(K42:AU42,12),0)+IF(COUNT(K42:AU42)&gt;12,LARGE(K42:AU42,13),0)+IF(COUNT(K42:AU42)&gt;13,LARGE(K42:AU42,14),0)+IF(COUNT(K42:AU42)&gt;14,LARGE(K42:AU42,15),0)</f>
        <v>48</v>
      </c>
      <c r="E42" s="37">
        <f t="shared" si="8"/>
        <v>0</v>
      </c>
      <c r="F42" s="41">
        <f t="shared" si="7"/>
        <v>48</v>
      </c>
      <c r="G42" s="20" t="s">
        <v>119</v>
      </c>
      <c r="H42" s="20" t="s">
        <v>120</v>
      </c>
      <c r="I42" s="20">
        <v>2000</v>
      </c>
      <c r="J42" s="20" t="s">
        <v>117</v>
      </c>
      <c r="L42" s="3">
        <v>48</v>
      </c>
      <c r="AI42" s="20"/>
      <c r="AU42" s="20"/>
      <c r="AV42" s="20"/>
    </row>
    <row r="43" spans="1:16" ht="13.5" customHeight="1">
      <c r="A43" s="2"/>
      <c r="B43" s="20">
        <f t="shared" si="5"/>
        <v>47</v>
      </c>
      <c r="C43" s="37">
        <f t="shared" si="6"/>
        <v>1</v>
      </c>
      <c r="D43" s="37">
        <f>IF(COUNT(K43:AV43)&gt;0,LARGE(K43:AV43,1),0)+IF(COUNT(K43:AV43)&gt;1,LARGE(K43:AV43,2),0)+IF(COUNT(K43:AV43)&gt;2,LARGE(K43:AV43,3),0)+IF(COUNT(K43:AV43)&gt;3,LARGE(K43:AV43,4),0)+IF(COUNT(K43:AV43)&gt;4,LARGE(K43:AV43,5),0)+IF(COUNT(K43:AV43)&gt;5,LARGE(K43:AV43,6),0)+IF(COUNT(K43:AV43)&gt;6,LARGE(K43:AV43,7),0)</f>
        <v>47</v>
      </c>
      <c r="E43" s="37">
        <f t="shared" si="8"/>
        <v>0</v>
      </c>
      <c r="F43" s="41">
        <f t="shared" si="7"/>
        <v>47</v>
      </c>
      <c r="G43" s="20" t="s">
        <v>137</v>
      </c>
      <c r="H43" s="20" t="s">
        <v>138</v>
      </c>
      <c r="I43" s="29">
        <v>36892</v>
      </c>
      <c r="J43" s="29" t="s">
        <v>139</v>
      </c>
      <c r="P43" s="2">
        <v>47</v>
      </c>
    </row>
    <row r="44" spans="1:48" ht="13.5" customHeight="1">
      <c r="A44" s="2"/>
      <c r="B44" s="20">
        <f t="shared" si="5"/>
        <v>44</v>
      </c>
      <c r="C44" s="37">
        <f t="shared" si="6"/>
        <v>1</v>
      </c>
      <c r="D44" s="20">
        <f>IF(COUNT(K44:AV44)&gt;0,LARGE(K44:AU44,1),0)+IF(COUNT(K44:AU44)&gt;1,LARGE(K44:AU44,2),0)+IF(COUNT(K44:AU44)&gt;2,LARGE(K44:AU44,3),0)+IF(COUNT(K44:AU44)&gt;3,LARGE(K44:AU44,4),0)+IF(COUNT(K44:AU44)&gt;4,LARGE(K44:AU44,5),0)+IF(COUNT(K44:AU44)&gt;5,LARGE(K44:AU44,6),0)+IF(COUNT(K44:AU44)&gt;6,LARGE(K44:AU44,7),0)+IF(COUNT(K44:AU44)&gt;7,LARGE(K44:AU44,8),0)+IF(COUNT(K44:AU44)&gt;8,LARGE(K44:AU44,9),0)+IF(COUNT(K44:AU44)&gt;9,LARGE(K44:AU44,10),0)+IF(COUNT(K44:AU44)&gt;10,LARGE(K44:AU44,11),0)+IF(COUNT(K44:AU44)&gt;11,LARGE(K44:AU44,12),0)+IF(COUNT(K44:AU44)&gt;12,LARGE(K44:AU44,13),0)+IF(COUNT(K44:AU44)&gt;13,LARGE(K44:AU44,14),0)+IF(COUNT(K44:AU44)&gt;14,LARGE(K44:AU44,15),0)</f>
        <v>44</v>
      </c>
      <c r="E44" s="37">
        <f t="shared" si="8"/>
        <v>0</v>
      </c>
      <c r="F44" s="41">
        <f t="shared" si="7"/>
        <v>44</v>
      </c>
      <c r="G44" s="20" t="s">
        <v>137</v>
      </c>
      <c r="H44" s="44" t="s">
        <v>159</v>
      </c>
      <c r="I44" s="44">
        <v>2000</v>
      </c>
      <c r="J44" s="44" t="s">
        <v>160</v>
      </c>
      <c r="S44" s="3">
        <v>44</v>
      </c>
      <c r="AU44" s="20"/>
      <c r="AV44" s="20"/>
    </row>
    <row r="45" spans="1:46" ht="13.5" customHeight="1">
      <c r="A45" s="2"/>
      <c r="B45" s="20">
        <f t="shared" si="5"/>
        <v>43</v>
      </c>
      <c r="C45" s="37">
        <f t="shared" si="6"/>
        <v>1</v>
      </c>
      <c r="D45" s="20">
        <f>IF(COUNT(K45:AV45)&gt;0,LARGE(K45:AU45,1),0)+IF(COUNT(K45:AU45)&gt;1,LARGE(K45:AU45,2),0)+IF(COUNT(K45:AU45)&gt;2,LARGE(K45:AU45,3),0)+IF(COUNT(K45:AU45)&gt;3,LARGE(K45:AU45,4),0)+IF(COUNT(K45:AU45)&gt;4,LARGE(K45:AU45,5),0)+IF(COUNT(K45:AU45)&gt;5,LARGE(K45:AU45,6),0)+IF(COUNT(K45:AU45)&gt;6,LARGE(K45:AU45,7),0)+IF(COUNT(K45:AU45)&gt;7,LARGE(K45:AU45,8),0)+IF(COUNT(K45:AU45)&gt;8,LARGE(K45:AU45,9),0)+IF(COUNT(K45:AU45)&gt;9,LARGE(K45:AU45,10),0)+IF(COUNT(K45:AU45)&gt;10,LARGE(K45:AU45,11),0)+IF(COUNT(K45:AU45)&gt;11,LARGE(K45:AU45,12),0)+IF(COUNT(K45:AU45)&gt;12,LARGE(K45:AU45,13),0)+IF(COUNT(K45:AU45)&gt;13,LARGE(K45:AU45,14),0)+IF(COUNT(K45:AU45)&gt;14,LARGE(K45:AU45,15),0)</f>
        <v>43</v>
      </c>
      <c r="E45" s="37">
        <f t="shared" si="8"/>
        <v>0</v>
      </c>
      <c r="F45" s="41">
        <f t="shared" si="7"/>
        <v>43</v>
      </c>
      <c r="G45" s="20" t="s">
        <v>137</v>
      </c>
      <c r="H45" s="20" t="s">
        <v>144</v>
      </c>
      <c r="I45" s="29">
        <v>36892</v>
      </c>
      <c r="J45" s="29" t="s">
        <v>19</v>
      </c>
      <c r="K45" s="20"/>
      <c r="L45" s="20"/>
      <c r="M45" s="20"/>
      <c r="N45" s="20"/>
      <c r="O45" s="20"/>
      <c r="P45" s="2">
        <v>43</v>
      </c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</row>
    <row r="46" spans="1:48" ht="13.5" customHeight="1">
      <c r="A46" s="2"/>
      <c r="B46" s="20">
        <f t="shared" si="5"/>
        <v>43</v>
      </c>
      <c r="C46" s="37">
        <f t="shared" si="6"/>
        <v>1</v>
      </c>
      <c r="D46" s="20">
        <f>IF(COUNT(K46:AV46)&gt;0,LARGE(K46:AU46,1),0)+IF(COUNT(K46:AU46)&gt;1,LARGE(K46:AU46,2),0)+IF(COUNT(K46:AU46)&gt;2,LARGE(K46:AU46,3),0)+IF(COUNT(K46:AU46)&gt;3,LARGE(K46:AU46,4),0)+IF(COUNT(K46:AU46)&gt;4,LARGE(K46:AU46,5),0)+IF(COUNT(K46:AU46)&gt;5,LARGE(K46:AU46,6),0)+IF(COUNT(K46:AU46)&gt;6,LARGE(K46:AU46,7),0)+IF(COUNT(K46:AU46)&gt;7,LARGE(K46:AU46,8),0)+IF(COUNT(K46:AU46)&gt;8,LARGE(K46:AU46,9),0)+IF(COUNT(K46:AU46)&gt;9,LARGE(K46:AU46,10),0)+IF(COUNT(K46:AU46)&gt;10,LARGE(K46:AU46,11),0)+IF(COUNT(K46:AU46)&gt;11,LARGE(K46:AU46,12),0)+IF(COUNT(K46:AU46)&gt;12,LARGE(K46:AU46,13),0)+IF(COUNT(K46:AU46)&gt;13,LARGE(K46:AU46,14),0)+IF(COUNT(K46:AU46)&gt;14,LARGE(K46:AU46,15),0)</f>
        <v>43</v>
      </c>
      <c r="E46" s="37">
        <f t="shared" si="8"/>
        <v>0</v>
      </c>
      <c r="F46" s="41">
        <f t="shared" si="7"/>
        <v>43</v>
      </c>
      <c r="G46" s="43" t="s">
        <v>109</v>
      </c>
      <c r="H46" s="20" t="s">
        <v>110</v>
      </c>
      <c r="I46" s="20">
        <v>2001</v>
      </c>
      <c r="J46" s="43" t="s">
        <v>111</v>
      </c>
      <c r="AI46" s="3">
        <v>43</v>
      </c>
      <c r="AU46" s="1"/>
      <c r="AV46" s="11"/>
    </row>
    <row r="47" spans="1:48" ht="13.5" customHeight="1">
      <c r="A47" s="2"/>
      <c r="B47" s="20">
        <f t="shared" si="5"/>
        <v>44</v>
      </c>
      <c r="C47" s="37">
        <f t="shared" si="6"/>
        <v>1</v>
      </c>
      <c r="D47" s="20">
        <f>IF(COUNT(K47:AV47)&gt;0,LARGE(K47:AU47,1),0)+IF(COUNT(K47:AU47)&gt;1,LARGE(K47:AU47,2),0)+IF(COUNT(K47:AU47)&gt;2,LARGE(K47:AU47,3),0)+IF(COUNT(K47:AU47)&gt;3,LARGE(K47:AU47,4),0)+IF(COUNT(K47:AU47)&gt;4,LARGE(K47:AU47,5),0)+IF(COUNT(K47:AU47)&gt;5,LARGE(K47:AU47,6),0)+IF(COUNT(K47:AU47)&gt;6,LARGE(K47:AU47,7),0)+IF(COUNT(K47:AU47)&gt;7,LARGE(K47:AU47,8),0)+IF(COUNT(K47:AU47)&gt;8,LARGE(K47:AU47,9),0)+IF(COUNT(K47:AU47)&gt;9,LARGE(K47:AU47,10),0)+IF(COUNT(K47:AU47)&gt;10,LARGE(K47:AU47,11),0)+IF(COUNT(K47:AU47)&gt;11,LARGE(K47:AU47,12),0)+IF(COUNT(K47:AU47)&gt;12,LARGE(K47:AU47,13),0)+IF(COUNT(K47:AU47)&gt;13,LARGE(K47:AU47,14),0)+IF(COUNT(K47:AU47)&gt;14,LARGE(K47:AU47,15),0)</f>
        <v>44</v>
      </c>
      <c r="E47" s="37">
        <f t="shared" si="8"/>
        <v>0</v>
      </c>
      <c r="F47" s="41">
        <f t="shared" si="7"/>
        <v>44</v>
      </c>
      <c r="G47" s="20" t="s">
        <v>142</v>
      </c>
      <c r="H47" s="20" t="s">
        <v>143</v>
      </c>
      <c r="I47" s="29">
        <v>36892</v>
      </c>
      <c r="J47" s="29" t="s">
        <v>19</v>
      </c>
      <c r="K47" s="2"/>
      <c r="L47" s="2"/>
      <c r="M47" s="12"/>
      <c r="N47" s="2"/>
      <c r="O47" s="2"/>
      <c r="P47" s="3">
        <v>44</v>
      </c>
      <c r="Q47" s="2"/>
      <c r="R47" s="2"/>
      <c r="S47" s="2"/>
      <c r="T47" s="2"/>
      <c r="U47" s="2"/>
      <c r="V47" s="2"/>
      <c r="W47" s="2"/>
      <c r="X47" s="2"/>
      <c r="Y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0"/>
      <c r="AV47" s="20"/>
    </row>
    <row r="48" spans="1:15" ht="13.5" customHeight="1">
      <c r="A48" s="2"/>
      <c r="B48" s="37">
        <f t="shared" si="5"/>
        <v>47</v>
      </c>
      <c r="C48" s="37">
        <f t="shared" si="6"/>
        <v>1</v>
      </c>
      <c r="D48" s="37">
        <f>IF(COUNT(K48:AV48)&gt;0,LARGE(K48:AV48,1),0)+IF(COUNT(K48:AV48)&gt;1,LARGE(K48:AV48,2),0)+IF(COUNT(K48:AV48)&gt;2,LARGE(K48:AV48,3),0)+IF(COUNT(K48:AV48)&gt;3,LARGE(K48:AV48,4),0)+IF(COUNT(K48:AV48)&gt;4,LARGE(K48:AV48,5),0)+IF(COUNT(K48:AV48)&gt;5,LARGE(K48:AV48,6),0)+IF(COUNT(K48:AV48)&gt;6,LARGE(K48:AV48,7),0)</f>
        <v>47</v>
      </c>
      <c r="E48" s="37">
        <f>IF(COUNT(K48:AV48)&lt;11,IF(COUNT(K48:AT48)&gt;6,(COUNT(K48:AT48)-7),0)*20,80)</f>
        <v>0</v>
      </c>
      <c r="F48" s="38">
        <f t="shared" si="7"/>
        <v>47</v>
      </c>
      <c r="G48" s="42" t="s">
        <v>75</v>
      </c>
      <c r="H48" s="42" t="s">
        <v>76</v>
      </c>
      <c r="I48" s="42">
        <v>2001</v>
      </c>
      <c r="J48" s="42" t="s">
        <v>77</v>
      </c>
      <c r="K48" s="3">
        <v>47</v>
      </c>
      <c r="N48" s="11"/>
      <c r="O48" s="10"/>
    </row>
    <row r="49" spans="1:48" ht="13.5" customHeight="1">
      <c r="A49" s="2"/>
      <c r="B49" s="20">
        <f t="shared" si="5"/>
        <v>50</v>
      </c>
      <c r="C49" s="37">
        <f t="shared" si="6"/>
        <v>1</v>
      </c>
      <c r="D49" s="20">
        <f>IF(COUNT(K49:AV49)&gt;0,LARGE(K49:AU49,1),0)+IF(COUNT(K49:AU49)&gt;1,LARGE(K49:AU49,2),0)+IF(COUNT(K49:AU49)&gt;2,LARGE(K49:AU49,3),0)+IF(COUNT(K49:AU49)&gt;3,LARGE(K49:AU49,4),0)+IF(COUNT(K49:AU49)&gt;4,LARGE(K49:AU49,5),0)+IF(COUNT(K49:AU49)&gt;5,LARGE(K49:AU49,6),0)+IF(COUNT(K49:AU49)&gt;6,LARGE(K49:AU49,7),0)+IF(COUNT(K49:AU49)&gt;7,LARGE(K49:AU49,8),0)+IF(COUNT(K49:AU49)&gt;8,LARGE(K49:AU49,9),0)+IF(COUNT(K49:AU49)&gt;9,LARGE(K49:AU49,10),0)+IF(COUNT(K49:AU49)&gt;10,LARGE(K49:AU49,11),0)+IF(COUNT(K49:AU49)&gt;11,LARGE(K49:AU49,12),0)+IF(COUNT(K49:AU49)&gt;12,LARGE(K49:AU49,13),0)+IF(COUNT(K49:AU49)&gt;13,LARGE(K49:AU49,14),0)+IF(COUNT(K49:AU49)&gt;14,LARGE(K49:AU49,15),0)</f>
        <v>50</v>
      </c>
      <c r="E49" s="37">
        <f>IF(COUNT(K49:AV49)&lt;22,IF(COUNT(K49:AU49)&gt;14,(COUNT(K49:AU49)-15),0)*20,120)</f>
        <v>0</v>
      </c>
      <c r="F49" s="41">
        <f t="shared" si="7"/>
        <v>50</v>
      </c>
      <c r="G49" s="20" t="s">
        <v>115</v>
      </c>
      <c r="H49" s="20" t="s">
        <v>116</v>
      </c>
      <c r="I49" s="20">
        <v>2000</v>
      </c>
      <c r="J49" s="20" t="s">
        <v>117</v>
      </c>
      <c r="L49" s="3">
        <v>50</v>
      </c>
      <c r="AU49" s="1"/>
      <c r="AV49" s="11"/>
    </row>
    <row r="50" spans="1:48" ht="13.5" customHeight="1">
      <c r="A50" s="2"/>
      <c r="B50" s="20">
        <f t="shared" si="5"/>
        <v>49</v>
      </c>
      <c r="C50" s="37">
        <f t="shared" si="6"/>
        <v>1</v>
      </c>
      <c r="D50" s="20">
        <f>IF(COUNT(K50:AV50)&gt;0,LARGE(K50:AU50,1),0)+IF(COUNT(K50:AU50)&gt;1,LARGE(K50:AU50,2),0)+IF(COUNT(K50:AU50)&gt;2,LARGE(K50:AU50,3),0)+IF(COUNT(K50:AU50)&gt;3,LARGE(K50:AU50,4),0)+IF(COUNT(K50:AU50)&gt;4,LARGE(K50:AU50,5),0)+IF(COUNT(K50:AU50)&gt;5,LARGE(K50:AU50,6),0)+IF(COUNT(K50:AU50)&gt;6,LARGE(K50:AU50,7),0)+IF(COUNT(K50:AU50)&gt;7,LARGE(K50:AU50,8),0)+IF(COUNT(K50:AU50)&gt;8,LARGE(K50:AU50,9),0)+IF(COUNT(K50:AU50)&gt;9,LARGE(K50:AU50,10),0)+IF(COUNT(K50:AU50)&gt;10,LARGE(K50:AU50,11),0)+IF(COUNT(K50:AU50)&gt;11,LARGE(K50:AU50,12),0)+IF(COUNT(K50:AU50)&gt;12,LARGE(K50:AU50,13),0)+IF(COUNT(K50:AU50)&gt;13,LARGE(K50:AU50,14),0)+IF(COUNT(K50:AU50)&gt;14,LARGE(K50:AU50,15),0)</f>
        <v>49</v>
      </c>
      <c r="E50" s="37">
        <f>IF(COUNT(K50:AV50)&lt;22,IF(COUNT(K50:AU50)&gt;14,(COUNT(K50:AU50)-15),0)*20,120)</f>
        <v>0</v>
      </c>
      <c r="F50" s="41">
        <f t="shared" si="7"/>
        <v>49</v>
      </c>
      <c r="G50" s="20" t="s">
        <v>115</v>
      </c>
      <c r="H50" s="20" t="s">
        <v>118</v>
      </c>
      <c r="I50" s="20">
        <v>2001</v>
      </c>
      <c r="J50" s="20" t="s">
        <v>117</v>
      </c>
      <c r="L50" s="3">
        <v>49</v>
      </c>
      <c r="AU50" s="1"/>
      <c r="AV50" s="11"/>
    </row>
    <row r="51" spans="1:35" ht="13.5" customHeight="1">
      <c r="A51" s="2"/>
      <c r="B51" s="20">
        <f t="shared" si="5"/>
        <v>47</v>
      </c>
      <c r="C51" s="37">
        <f t="shared" si="6"/>
        <v>1</v>
      </c>
      <c r="D51" s="20">
        <f>IF(COUNT(K51:AV51)&gt;0,LARGE(K51:AU51,1),0)+IF(COUNT(K51:AU51)&gt;1,LARGE(K51:AU51,2),0)+IF(COUNT(K51:AU51)&gt;2,LARGE(K51:AU51,3),0)+IF(COUNT(K51:AU51)&gt;3,LARGE(K51:AU51,4),0)+IF(COUNT(K51:AU51)&gt;4,LARGE(K51:AU51,5),0)+IF(COUNT(K51:AU51)&gt;5,LARGE(K51:AU51,6),0)+IF(COUNT(K51:AU51)&gt;6,LARGE(K51:AU51,7),0)+IF(COUNT(K51:AU51)&gt;7,LARGE(K51:AU51,8),0)+IF(COUNT(K51:AU51)&gt;8,LARGE(K51:AU51,9),0)+IF(COUNT(K51:AU51)&gt;9,LARGE(K51:AU51,10),0)+IF(COUNT(K51:AU51)&gt;10,LARGE(K51:AU51,11),0)+IF(COUNT(K51:AU51)&gt;11,LARGE(K51:AU51,12),0)+IF(COUNT(K51:AU51)&gt;12,LARGE(K51:AU51,13),0)+IF(COUNT(K51:AU51)&gt;13,LARGE(K51:AU51,14),0)+IF(COUNT(K51:AU51)&gt;14,LARGE(K51:AU51,15),0)</f>
        <v>47</v>
      </c>
      <c r="E51" s="37">
        <f>IF(COUNT(K51:AV51)&lt;22,IF(COUNT(K51:AU51)&gt;14,(COUNT(K51:AU51)-15),0)*20,120)</f>
        <v>0</v>
      </c>
      <c r="F51" s="41">
        <f t="shared" si="7"/>
        <v>47</v>
      </c>
      <c r="G51" s="20" t="s">
        <v>121</v>
      </c>
      <c r="H51" s="20" t="s">
        <v>122</v>
      </c>
      <c r="I51" s="20">
        <v>2001</v>
      </c>
      <c r="J51" s="20" t="s">
        <v>34</v>
      </c>
      <c r="L51" s="3">
        <v>47</v>
      </c>
      <c r="AI51" s="20"/>
    </row>
    <row r="52" spans="1:19" ht="13.5" customHeight="1">
      <c r="A52" s="2"/>
      <c r="B52" s="20">
        <f t="shared" si="5"/>
        <v>50</v>
      </c>
      <c r="C52" s="37">
        <f t="shared" si="6"/>
        <v>1</v>
      </c>
      <c r="D52" s="20">
        <f>IF(COUNT(K52:AV52)&gt;0,LARGE(K52:AU52,1),0)+IF(COUNT(K52:AU52)&gt;1,LARGE(K52:AU52,2),0)+IF(COUNT(K52:AU52)&gt;2,LARGE(K52:AU52,3),0)+IF(COUNT(K52:AU52)&gt;3,LARGE(K52:AU52,4),0)+IF(COUNT(K52:AU52)&gt;4,LARGE(K52:AU52,5),0)+IF(COUNT(K52:AU52)&gt;5,LARGE(K52:AU52,6),0)+IF(COUNT(K52:AU52)&gt;6,LARGE(K52:AU52,7),0)+IF(COUNT(K52:AU52)&gt;7,LARGE(K52:AU52,8),0)+IF(COUNT(K52:AU52)&gt;8,LARGE(K52:AU52,9),0)+IF(COUNT(K52:AU52)&gt;9,LARGE(K52:AU52,10),0)+IF(COUNT(K52:AU52)&gt;10,LARGE(K52:AU52,11),0)+IF(COUNT(K52:AU52)&gt;11,LARGE(K52:AU52,12),0)+IF(COUNT(K52:AU52)&gt;12,LARGE(K52:AU52,13),0)+IF(COUNT(K52:AU52)&gt;13,LARGE(K52:AU52,14),0)+IF(COUNT(K52:AU52)&gt;14,LARGE(K52:AU52,15),0)</f>
        <v>50</v>
      </c>
      <c r="E52" s="37">
        <f>IF(COUNT(K52:AV52)&lt;22,IF(COUNT(K52:AU52)&gt;14,(COUNT(K52:AU52)-15),0)*20,120)</f>
        <v>0</v>
      </c>
      <c r="F52" s="41">
        <f t="shared" si="7"/>
        <v>50</v>
      </c>
      <c r="G52" s="20" t="s">
        <v>129</v>
      </c>
      <c r="H52" s="44" t="s">
        <v>155</v>
      </c>
      <c r="I52" s="44">
        <v>2001</v>
      </c>
      <c r="J52" s="44" t="s">
        <v>156</v>
      </c>
      <c r="S52" s="3">
        <v>50</v>
      </c>
    </row>
    <row r="53" spans="1:35" ht="13.5" customHeight="1">
      <c r="A53" s="2"/>
      <c r="B53" s="20">
        <f t="shared" si="5"/>
        <v>43</v>
      </c>
      <c r="C53" s="37">
        <f t="shared" si="6"/>
        <v>1</v>
      </c>
      <c r="D53" s="20">
        <f>IF(COUNT(K53:AV53)&gt;0,LARGE(K53:AU53,1),0)+IF(COUNT(K53:AU53)&gt;1,LARGE(K53:AU53,2),0)+IF(COUNT(K53:AU53)&gt;2,LARGE(K53:AU53,3),0)+IF(COUNT(K53:AU53)&gt;3,LARGE(K53:AU53,4),0)+IF(COUNT(K53:AU53)&gt;4,LARGE(K53:AU53,5),0)+IF(COUNT(K53:AU53)&gt;5,LARGE(K53:AU53,6),0)+IF(COUNT(K53:AU53)&gt;6,LARGE(K53:AU53,7),0)+IF(COUNT(K53:AU53)&gt;7,LARGE(K53:AU53,8),0)+IF(COUNT(K53:AU53)&gt;8,LARGE(K53:AU53,9),0)+IF(COUNT(K53:AU53)&gt;9,LARGE(K53:AU53,10),0)+IF(COUNT(K53:AU53)&gt;10,LARGE(K53:AU53,11),0)+IF(COUNT(K53:AU53)&gt;11,LARGE(K53:AU53,12),0)+IF(COUNT(K53:AU53)&gt;12,LARGE(K53:AU53,13),0)+IF(COUNT(K53:AU53)&gt;13,LARGE(K53:AU53,14),0)+IF(COUNT(K53:AU53)&gt;14,LARGE(K53:AU53,15),0)</f>
        <v>43</v>
      </c>
      <c r="E53" s="37">
        <f>IF(COUNT(K53:AV53)&lt;22,IF(COUNT(K53:AU53)&gt;14,(COUNT(K53:AU53)-15),0)*20,120)</f>
        <v>0</v>
      </c>
      <c r="F53" s="41">
        <f t="shared" si="7"/>
        <v>43</v>
      </c>
      <c r="G53" s="20" t="s">
        <v>129</v>
      </c>
      <c r="H53" s="20" t="s">
        <v>130</v>
      </c>
      <c r="I53" s="20">
        <v>2001</v>
      </c>
      <c r="J53" s="20" t="s">
        <v>131</v>
      </c>
      <c r="L53" s="3">
        <v>43</v>
      </c>
      <c r="N53" s="11"/>
      <c r="O53" s="2"/>
      <c r="AG53" s="20"/>
      <c r="AI53" s="20"/>
    </row>
    <row r="54" spans="1:46" ht="13.5" customHeight="1">
      <c r="A54" s="2"/>
      <c r="B54" s="37">
        <f t="shared" si="5"/>
        <v>48</v>
      </c>
      <c r="C54" s="37">
        <f t="shared" si="6"/>
        <v>1</v>
      </c>
      <c r="D54" s="37">
        <f>IF(COUNT(K54:AV54)&gt;0,LARGE(K54:AV54,1),0)+IF(COUNT(K54:AV54)&gt;1,LARGE(K54:AV54,2),0)+IF(COUNT(K54:AV54)&gt;2,LARGE(K54:AV54,3),0)+IF(COUNT(K54:AV54)&gt;3,LARGE(K54:AV54,4),0)+IF(COUNT(K54:AV54)&gt;4,LARGE(K54:AV54,5),0)+IF(COUNT(K54:AV54)&gt;5,LARGE(K54:AV54,6),0)+IF(COUNT(K54:AV54)&gt;6,LARGE(K54:AV54,7),0)</f>
        <v>48</v>
      </c>
      <c r="E54" s="37">
        <f>IF(COUNT(K54:AV54)&lt;11,IF(COUNT(K54:AT54)&gt;6,(COUNT(K54:AT54)-7),0)*20,80)</f>
        <v>0</v>
      </c>
      <c r="F54" s="38">
        <f t="shared" si="7"/>
        <v>48</v>
      </c>
      <c r="G54" s="43" t="s">
        <v>170</v>
      </c>
      <c r="H54" s="43" t="s">
        <v>171</v>
      </c>
      <c r="I54" s="20">
        <v>2000</v>
      </c>
      <c r="J54" s="43" t="s">
        <v>172</v>
      </c>
      <c r="AT54" s="3">
        <v>48</v>
      </c>
    </row>
    <row r="55" spans="1:48" ht="13.5" customHeight="1">
      <c r="A55" s="2"/>
      <c r="B55" s="20">
        <f t="shared" si="5"/>
        <v>41</v>
      </c>
      <c r="C55" s="37">
        <f t="shared" si="6"/>
        <v>1</v>
      </c>
      <c r="D55" s="20">
        <f>IF(COUNT(K55:AV55)&gt;0,LARGE(K55:AU55,1),0)+IF(COUNT(K55:AU55)&gt;1,LARGE(K55:AU55,2),0)+IF(COUNT(K55:AU55)&gt;2,LARGE(K55:AU55,3),0)+IF(COUNT(K55:AU55)&gt;3,LARGE(K55:AU55,4),0)+IF(COUNT(K55:AU55)&gt;4,LARGE(K55:AU55,5),0)+IF(COUNT(K55:AU55)&gt;5,LARGE(K55:AU55,6),0)+IF(COUNT(K55:AU55)&gt;6,LARGE(K55:AU55,7),0)+IF(COUNT(K55:AU55)&gt;7,LARGE(K55:AU55,8),0)+IF(COUNT(K55:AU55)&gt;8,LARGE(K55:AU55,9),0)+IF(COUNT(K55:AU55)&gt;9,LARGE(K55:AU55,10),0)+IF(COUNT(K55:AU55)&gt;10,LARGE(K55:AU55,11),0)+IF(COUNT(K55:AU55)&gt;11,LARGE(K55:AU55,12),0)+IF(COUNT(K55:AU55)&gt;12,LARGE(K55:AU55,13),0)+IF(COUNT(K55:AU55)&gt;13,LARGE(K55:AU55,14),0)+IF(COUNT(K55:AU55)&gt;14,LARGE(K55:AU55,15),0)</f>
        <v>41</v>
      </c>
      <c r="E55" s="37">
        <f>IF(COUNT(K55:AV55)&lt;22,IF(COUNT(K55:AU55)&gt;14,(COUNT(K55:AU55)-15),0)*20,120)</f>
        <v>0</v>
      </c>
      <c r="F55" s="37">
        <f t="shared" si="7"/>
        <v>41</v>
      </c>
      <c r="G55" s="20" t="s">
        <v>147</v>
      </c>
      <c r="H55" s="20" t="s">
        <v>148</v>
      </c>
      <c r="I55" s="29">
        <v>36526</v>
      </c>
      <c r="J55" s="29"/>
      <c r="K55" s="20"/>
      <c r="L55" s="2"/>
      <c r="M55" s="2"/>
      <c r="N55" s="11"/>
      <c r="O55" s="2"/>
      <c r="P55" s="2">
        <v>41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1"/>
      <c r="AV55" s="11"/>
    </row>
    <row r="56" spans="1:46" ht="13.5" customHeight="1">
      <c r="A56" s="2"/>
      <c r="B56" s="37">
        <f t="shared" si="5"/>
        <v>43</v>
      </c>
      <c r="C56" s="37">
        <f t="shared" si="6"/>
        <v>1</v>
      </c>
      <c r="D56" s="37">
        <f>IF(COUNT(K56:AV56)&gt;0,LARGE(K56:AV56,1),0)+IF(COUNT(K56:AV56)&gt;1,LARGE(K56:AV56,2),0)+IF(COUNT(K56:AV56)&gt;2,LARGE(K56:AV56,3),0)+IF(COUNT(K56:AV56)&gt;3,LARGE(K56:AV56,4),0)+IF(COUNT(K56:AV56)&gt;4,LARGE(K56:AV56,5),0)+IF(COUNT(K56:AV56)&gt;5,LARGE(K56:AV56,6),0)+IF(COUNT(K56:AV56)&gt;6,LARGE(K56:AV56,7),0)</f>
        <v>43</v>
      </c>
      <c r="E56" s="37">
        <f>IF(COUNT(K56:AV56)&lt;11,IF(COUNT(K56:AT56)&gt;6,(COUNT(K56:AT56)-7),0)*20,80)</f>
        <v>0</v>
      </c>
      <c r="F56" s="38">
        <f t="shared" si="7"/>
        <v>43</v>
      </c>
      <c r="G56" s="42" t="s">
        <v>86</v>
      </c>
      <c r="H56" s="42" t="s">
        <v>87</v>
      </c>
      <c r="I56" s="42">
        <v>2000</v>
      </c>
      <c r="J56" s="42" t="s">
        <v>88</v>
      </c>
      <c r="K56" s="3">
        <v>43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8" ht="13.5" customHeight="1">
      <c r="A57" s="2"/>
      <c r="B57" s="37">
        <f t="shared" si="5"/>
        <v>46</v>
      </c>
      <c r="C57" s="37">
        <f t="shared" si="6"/>
        <v>1</v>
      </c>
      <c r="D57" s="37">
        <f>IF(COUNT(K57:AV57)&gt;0,LARGE(K57:AV57,1),0)+IF(COUNT(K57:AV57)&gt;1,LARGE(K57:AV57,2),0)+IF(COUNT(K57:AV57)&gt;2,LARGE(K57:AV57,3),0)+IF(COUNT(K57:AV57)&gt;3,LARGE(K57:AV57,4),0)+IF(COUNT(K57:AV57)&gt;4,LARGE(K57:AV57,5),0)+IF(COUNT(K57:AV57)&gt;5,LARGE(K57:AV57,6),0)+IF(COUNT(K57:AV57)&gt;6,LARGE(K57:AV57,7),0)</f>
        <v>46</v>
      </c>
      <c r="E57" s="37">
        <f>IF(COUNT(K57:AV57)&lt;11,IF(COUNT(K57:AT57)&gt;6,(COUNT(K57:AT57)-7),0)*20,80)</f>
        <v>0</v>
      </c>
      <c r="F57" s="38">
        <f t="shared" si="7"/>
        <v>46</v>
      </c>
      <c r="G57" s="42" t="s">
        <v>78</v>
      </c>
      <c r="H57" s="42" t="s">
        <v>79</v>
      </c>
      <c r="I57" s="42">
        <v>2000</v>
      </c>
      <c r="J57" s="42" t="s">
        <v>80</v>
      </c>
      <c r="K57" s="3">
        <v>46</v>
      </c>
      <c r="N57" s="11"/>
      <c r="O57" s="2"/>
      <c r="AD57" s="26"/>
      <c r="AG57" s="20"/>
      <c r="AU57" s="1"/>
      <c r="AV57" s="11"/>
    </row>
    <row r="58" spans="1:46" ht="13.5" customHeight="1">
      <c r="A58" s="2"/>
      <c r="B58" s="20">
        <f t="shared" si="5"/>
        <v>46</v>
      </c>
      <c r="C58" s="37">
        <f t="shared" si="6"/>
        <v>1</v>
      </c>
      <c r="D58" s="20">
        <f>IF(COUNT(K58:AV58)&gt;0,LARGE(K58:AU58,1),0)+IF(COUNT(K58:AU58)&gt;1,LARGE(K58:AU58,2),0)+IF(COUNT(K58:AU58)&gt;2,LARGE(K58:AU58,3),0)+IF(COUNT(K58:AU58)&gt;3,LARGE(K58:AU58,4),0)+IF(COUNT(K58:AU58)&gt;4,LARGE(K58:AU58,5),0)+IF(COUNT(K58:AU58)&gt;5,LARGE(K58:AU58,6),0)+IF(COUNT(K58:AU58)&gt;6,LARGE(K58:AU58,7),0)+IF(COUNT(K58:AU58)&gt;7,LARGE(K58:AU58,8),0)+IF(COUNT(K58:AU58)&gt;8,LARGE(K58:AU58,9),0)+IF(COUNT(K58:AU58)&gt;9,LARGE(K58:AU58,10),0)+IF(COUNT(K58:AU58)&gt;10,LARGE(K58:AU58,11),0)+IF(COUNT(K58:AU58)&gt;11,LARGE(K58:AU58,12),0)+IF(COUNT(K58:AU58)&gt;12,LARGE(K58:AU58,13),0)+IF(COUNT(K58:AU58)&gt;13,LARGE(K58:AU58,14),0)+IF(COUNT(K58:AU58)&gt;14,LARGE(K58:AU58,15),0)</f>
        <v>46</v>
      </c>
      <c r="E58" s="37">
        <f>IF(COUNT(K58:AV58)&lt;22,IF(COUNT(K58:AU58)&gt;14,(COUNT(K58:AU58)-15),0)*20,120)</f>
        <v>0</v>
      </c>
      <c r="F58" s="37">
        <f t="shared" si="7"/>
        <v>46</v>
      </c>
      <c r="G58" s="20" t="s">
        <v>52</v>
      </c>
      <c r="H58" s="20" t="s">
        <v>53</v>
      </c>
      <c r="I58" s="29">
        <v>36892</v>
      </c>
      <c r="J58" s="29" t="s">
        <v>36</v>
      </c>
      <c r="K58" s="20"/>
      <c r="L58" s="2"/>
      <c r="M58" s="2"/>
      <c r="N58" s="2"/>
      <c r="O58" s="2"/>
      <c r="P58" s="3">
        <v>46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33" ht="13.5" customHeight="1">
      <c r="A59" s="2"/>
      <c r="B59" s="37">
        <f t="shared" si="5"/>
        <v>50</v>
      </c>
      <c r="C59" s="37">
        <f t="shared" si="6"/>
        <v>1</v>
      </c>
      <c r="D59" s="37">
        <f>IF(COUNT(K59:AV59)&gt;0,LARGE(K59:AV59,1),0)+IF(COUNT(K59:AV59)&gt;1,LARGE(K59:AV59,2),0)+IF(COUNT(K59:AV59)&gt;2,LARGE(K59:AV59,3),0)+IF(COUNT(K59:AV59)&gt;3,LARGE(K59:AV59,4),0)+IF(COUNT(K59:AV59)&gt;4,LARGE(K59:AV59,5),0)+IF(COUNT(K59:AV59)&gt;5,LARGE(K59:AV59,6),0)+IF(COUNT(K59:AV59)&gt;6,LARGE(K59:AV59,7),0)</f>
        <v>50</v>
      </c>
      <c r="E59" s="37">
        <f>IF(COUNT(K59:AV59)&lt;11,IF(COUNT(K59:AT59)&gt;6,(COUNT(K59:AT59)-7),0)*20,80)</f>
        <v>0</v>
      </c>
      <c r="F59" s="38">
        <f t="shared" si="7"/>
        <v>50</v>
      </c>
      <c r="G59" s="42" t="s">
        <v>60</v>
      </c>
      <c r="H59" s="42" t="s">
        <v>61</v>
      </c>
      <c r="I59" s="42">
        <v>2000</v>
      </c>
      <c r="J59" s="42" t="s">
        <v>62</v>
      </c>
      <c r="K59" s="8">
        <v>50</v>
      </c>
      <c r="AG59" s="20"/>
    </row>
    <row r="60" spans="1:12" ht="13.5" customHeight="1">
      <c r="A60" s="2"/>
      <c r="B60" s="20">
        <f t="shared" si="5"/>
        <v>45</v>
      </c>
      <c r="C60" s="37">
        <f t="shared" si="6"/>
        <v>1</v>
      </c>
      <c r="D60" s="20">
        <f>IF(COUNT(K60:AV60)&gt;0,LARGE(K60:AU60,1),0)+IF(COUNT(K60:AU60)&gt;1,LARGE(K60:AU60,2),0)+IF(COUNT(K60:AU60)&gt;2,LARGE(K60:AU60,3),0)+IF(COUNT(K60:AU60)&gt;3,LARGE(K60:AU60,4),0)+IF(COUNT(K60:AU60)&gt;4,LARGE(K60:AU60,5),0)+IF(COUNT(K60:AU60)&gt;5,LARGE(K60:AU60,6),0)+IF(COUNT(K60:AU60)&gt;6,LARGE(K60:AU60,7),0)+IF(COUNT(K60:AU60)&gt;7,LARGE(K60:AU60,8),0)+IF(COUNT(K60:AU60)&gt;8,LARGE(K60:AU60,9),0)+IF(COUNT(K60:AU60)&gt;9,LARGE(K60:AU60,10),0)+IF(COUNT(K60:AU60)&gt;10,LARGE(K60:AU60,11),0)+IF(COUNT(K60:AU60)&gt;11,LARGE(K60:AU60,12),0)+IF(COUNT(K60:AU60)&gt;12,LARGE(K60:AU60,13),0)+IF(COUNT(K60:AU60)&gt;13,LARGE(K60:AU60,14),0)+IF(COUNT(K60:AU60)&gt;14,LARGE(K60:AU60,15),0)</f>
        <v>45</v>
      </c>
      <c r="E60" s="37">
        <f>IF(COUNT(K60:AV60)&lt;22,IF(COUNT(K60:AU60)&gt;14,(COUNT(K60:AU60)-15),0)*20,120)</f>
        <v>0</v>
      </c>
      <c r="F60" s="41">
        <f t="shared" si="7"/>
        <v>45</v>
      </c>
      <c r="G60" s="20" t="s">
        <v>125</v>
      </c>
      <c r="H60" s="20" t="s">
        <v>126</v>
      </c>
      <c r="I60" s="20">
        <v>2001</v>
      </c>
      <c r="J60" s="20" t="s">
        <v>124</v>
      </c>
      <c r="L60" s="3">
        <v>45</v>
      </c>
    </row>
    <row r="61" spans="1:48" ht="13.5" customHeight="1">
      <c r="A61" s="2"/>
      <c r="B61" s="20">
        <f t="shared" si="5"/>
        <v>45</v>
      </c>
      <c r="C61" s="37">
        <f t="shared" si="6"/>
        <v>1</v>
      </c>
      <c r="D61" s="20">
        <f>IF(COUNT(K61:AV61)&gt;0,LARGE(K61:AU61,1),0)+IF(COUNT(K61:AU61)&gt;1,LARGE(K61:AU61,2),0)+IF(COUNT(K61:AU61)&gt;2,LARGE(K61:AU61,3),0)+IF(COUNT(K61:AU61)&gt;3,LARGE(K61:AU61,4),0)+IF(COUNT(K61:AU61)&gt;4,LARGE(K61:AU61,5),0)+IF(COUNT(K61:AU61)&gt;5,LARGE(K61:AU61,6),0)+IF(COUNT(K61:AU61)&gt;6,LARGE(K61:AU61,7),0)+IF(COUNT(K61:AU61)&gt;7,LARGE(K61:AU61,8),0)+IF(COUNT(K61:AU61)&gt;8,LARGE(K61:AU61,9),0)+IF(COUNT(K61:AU61)&gt;9,LARGE(K61:AU61,10),0)+IF(COUNT(K61:AU61)&gt;10,LARGE(K61:AU61,11),0)+IF(COUNT(K61:AU61)&gt;11,LARGE(K61:AU61,12),0)+IF(COUNT(K61:AU61)&gt;12,LARGE(K61:AU61,13),0)+IF(COUNT(K61:AU61)&gt;13,LARGE(K61:AU61,14),0)+IF(COUNT(K61:AU61)&gt;14,LARGE(K61:AU61,15),0)</f>
        <v>45</v>
      </c>
      <c r="E61" s="37">
        <f>IF(COUNT(K61:AV61)&lt;22,IF(COUNT(K61:AU61)&gt;14,(COUNT(K61:AU61)-15),0)*20,120)</f>
        <v>0</v>
      </c>
      <c r="F61" s="41">
        <f t="shared" si="7"/>
        <v>45</v>
      </c>
      <c r="G61" s="20" t="s">
        <v>140</v>
      </c>
      <c r="H61" s="20" t="s">
        <v>141</v>
      </c>
      <c r="I61" s="29">
        <v>36526</v>
      </c>
      <c r="J61" s="29"/>
      <c r="P61" s="2">
        <v>45</v>
      </c>
      <c r="Z61" s="2"/>
      <c r="AU61" s="20"/>
      <c r="AV61" s="20"/>
    </row>
    <row r="62" spans="1:48" ht="13.5" customHeight="1">
      <c r="A62" s="2"/>
      <c r="B62" s="37">
        <f t="shared" si="5"/>
        <v>44</v>
      </c>
      <c r="C62" s="37">
        <f t="shared" si="6"/>
        <v>1</v>
      </c>
      <c r="D62" s="37">
        <f>IF(COUNT(K62:AV62)&gt;0,LARGE(K62:AV62,1),0)+IF(COUNT(K62:AV62)&gt;1,LARGE(K62:AV62,2),0)+IF(COUNT(K62:AV62)&gt;2,LARGE(K62:AV62,3),0)+IF(COUNT(K62:AV62)&gt;3,LARGE(K62:AV62,4),0)+IF(COUNT(K62:AV62)&gt;4,LARGE(K62:AV62,5),0)+IF(COUNT(K62:AV62)&gt;5,LARGE(K62:AV62,6),0)+IF(COUNT(K62:AV62)&gt;6,LARGE(K62:AV62,7),0)</f>
        <v>44</v>
      </c>
      <c r="E62" s="37">
        <f>IF(COUNT(K62:AV62)&lt;11,IF(COUNT(K62:AT62)&gt;6,(COUNT(K62:AT62)-7),0)*20,80)</f>
        <v>0</v>
      </c>
      <c r="F62" s="38">
        <f t="shared" si="7"/>
        <v>44</v>
      </c>
      <c r="G62" s="43" t="s">
        <v>182</v>
      </c>
      <c r="H62" s="43" t="s">
        <v>183</v>
      </c>
      <c r="I62" s="20">
        <v>2001</v>
      </c>
      <c r="J62" s="43" t="s">
        <v>181</v>
      </c>
      <c r="AT62" s="3">
        <v>44</v>
      </c>
      <c r="AU62" s="1"/>
      <c r="AV62" s="11"/>
    </row>
    <row r="63" spans="1:46" ht="13.5" customHeight="1">
      <c r="A63" s="2"/>
      <c r="B63" s="37"/>
      <c r="C63" s="37"/>
      <c r="D63" s="37"/>
      <c r="E63" s="37"/>
      <c r="F63" s="38"/>
      <c r="G63" s="32"/>
      <c r="H63" s="32"/>
      <c r="J63" s="32"/>
      <c r="K63" s="20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13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</row>
    <row r="64" spans="1:48" ht="13.5" customHeight="1">
      <c r="A64" s="2"/>
      <c r="E64" s="9"/>
      <c r="F64" s="9"/>
      <c r="H64" s="24"/>
      <c r="I64" s="24"/>
      <c r="J64" s="24"/>
      <c r="K64" s="20"/>
      <c r="L64" s="2"/>
      <c r="M64" s="1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0"/>
      <c r="AV64" s="20"/>
    </row>
    <row r="65" spans="1:10" ht="13.5" customHeight="1">
      <c r="A65" s="2"/>
      <c r="E65" s="9"/>
      <c r="G65" s="27"/>
      <c r="H65" s="27"/>
      <c r="I65" s="28"/>
      <c r="J65" s="29"/>
    </row>
    <row r="66" spans="1:48" ht="13.5" customHeight="1">
      <c r="A66" s="2"/>
      <c r="E66" s="9"/>
      <c r="H66" s="24"/>
      <c r="I66" s="24"/>
      <c r="J66" s="24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1"/>
      <c r="AV66" s="11"/>
    </row>
    <row r="67" spans="1:48" ht="13.5" customHeight="1">
      <c r="A67" s="2"/>
      <c r="E67" s="9"/>
      <c r="H67" s="24"/>
      <c r="I67" s="24"/>
      <c r="J67" s="24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</row>
    <row r="68" spans="1:48" ht="13.5" customHeight="1">
      <c r="A68" s="2"/>
      <c r="E68" s="9"/>
      <c r="H68" s="24"/>
      <c r="I68" s="24"/>
      <c r="J68" s="24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</row>
    <row r="69" spans="1:48" ht="13.5" customHeight="1">
      <c r="A69" s="2"/>
      <c r="E69" s="9"/>
      <c r="H69" s="24"/>
      <c r="I69" s="24"/>
      <c r="J69" s="24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1"/>
      <c r="AV69" s="11"/>
    </row>
    <row r="70" spans="1:48" ht="13.5" customHeight="1">
      <c r="A70" s="2"/>
      <c r="E70" s="9"/>
      <c r="H70" s="24"/>
      <c r="I70" s="24"/>
      <c r="J70" s="24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</row>
    <row r="71" spans="1:48" ht="13.5" customHeight="1">
      <c r="A71" s="2"/>
      <c r="E71" s="9"/>
      <c r="H71" s="24"/>
      <c r="I71" s="24"/>
      <c r="J71" s="24"/>
      <c r="K71" s="20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0"/>
      <c r="AV71" s="20"/>
    </row>
    <row r="72" spans="1:48" ht="13.5" customHeight="1">
      <c r="A72" s="2"/>
      <c r="E72" s="9"/>
      <c r="H72" s="24"/>
      <c r="I72" s="24"/>
      <c r="J72" s="24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</row>
    <row r="73" spans="1:48" ht="13.5" customHeight="1">
      <c r="A73" s="2"/>
      <c r="E73" s="9"/>
      <c r="H73" s="24"/>
      <c r="I73" s="24"/>
      <c r="J73" s="24"/>
      <c r="K73" s="20"/>
      <c r="L73" s="2"/>
      <c r="M73" s="2"/>
      <c r="N73" s="2"/>
      <c r="O73" s="2"/>
      <c r="P73" s="2"/>
      <c r="Q73" s="2"/>
      <c r="R73" s="2"/>
      <c r="S73" s="2"/>
      <c r="T73" s="12"/>
      <c r="U73" s="2"/>
      <c r="V73" s="2"/>
      <c r="W73" s="2"/>
      <c r="X73" s="2"/>
      <c r="Y73" s="12"/>
      <c r="Z73" s="2"/>
      <c r="AA73" s="2"/>
      <c r="AB73" s="2"/>
      <c r="AC73" s="2"/>
      <c r="AD73" s="2"/>
      <c r="AE73" s="2"/>
      <c r="AF73" s="2"/>
      <c r="AG73" s="20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0"/>
      <c r="AV73" s="20"/>
    </row>
    <row r="74" spans="1:48" ht="13.5" customHeight="1">
      <c r="A74" s="2"/>
      <c r="E74" s="9"/>
      <c r="H74" s="24"/>
      <c r="I74" s="24"/>
      <c r="J74" s="24"/>
      <c r="K74" s="20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0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1"/>
      <c r="AV74" s="21"/>
    </row>
    <row r="75" spans="1:10" ht="13.5" customHeight="1">
      <c r="A75" s="2"/>
      <c r="E75" s="9"/>
      <c r="G75" s="32"/>
      <c r="H75" s="32"/>
      <c r="J75" s="32"/>
    </row>
    <row r="76" spans="1:10" ht="13.5" customHeight="1">
      <c r="A76" s="2"/>
      <c r="E76" s="9"/>
      <c r="G76" s="30"/>
      <c r="H76" s="30"/>
      <c r="I76" s="31"/>
      <c r="J76" s="30"/>
    </row>
    <row r="77" spans="1:10" ht="13.5" customHeight="1">
      <c r="A77" s="2"/>
      <c r="E77" s="9"/>
      <c r="G77" s="32"/>
      <c r="H77" s="32"/>
      <c r="J77" s="32"/>
    </row>
    <row r="78" ht="13.5" customHeight="1">
      <c r="A78" s="2"/>
    </row>
    <row r="79" ht="13.5" customHeight="1">
      <c r="A79" s="2"/>
    </row>
    <row r="80" ht="13.5" customHeight="1">
      <c r="A80" s="2"/>
    </row>
    <row r="81" ht="13.5" customHeight="1">
      <c r="A81" s="2"/>
    </row>
    <row r="82" ht="13.5" customHeight="1">
      <c r="A82" s="2"/>
    </row>
    <row r="83" ht="13.5" customHeight="1">
      <c r="A83" s="2"/>
    </row>
    <row r="84" ht="13.5" customHeight="1">
      <c r="A84" s="2"/>
    </row>
    <row r="85" ht="13.5" customHeight="1">
      <c r="A85" s="2"/>
    </row>
    <row r="86" ht="13.5" customHeight="1">
      <c r="A86" s="2"/>
    </row>
    <row r="87" ht="13.5" customHeight="1">
      <c r="A87" s="2"/>
    </row>
    <row r="88" ht="13.5" customHeight="1">
      <c r="A88" s="2"/>
    </row>
    <row r="89" ht="13.5" customHeight="1">
      <c r="A89" s="2"/>
    </row>
    <row r="90" ht="13.5" customHeight="1">
      <c r="A90" s="2"/>
    </row>
    <row r="91" ht="13.5" customHeight="1">
      <c r="A91" s="2"/>
    </row>
    <row r="92" ht="13.5" customHeight="1">
      <c r="A92" s="2"/>
    </row>
    <row r="93" ht="13.5" customHeight="1">
      <c r="A93" s="2"/>
    </row>
    <row r="94" ht="13.5" customHeight="1">
      <c r="A94" s="2"/>
    </row>
    <row r="95" ht="13.5" customHeight="1">
      <c r="A95" s="2"/>
    </row>
    <row r="96" ht="13.5" customHeight="1">
      <c r="A96" s="2"/>
    </row>
    <row r="97" ht="13.5" customHeight="1">
      <c r="A97" s="2"/>
    </row>
    <row r="98" ht="13.5" customHeight="1">
      <c r="A98" s="2"/>
    </row>
    <row r="99" ht="13.5" customHeight="1">
      <c r="A99" s="2"/>
    </row>
    <row r="100" ht="13.5" customHeight="1">
      <c r="A100" s="2"/>
    </row>
    <row r="101" ht="13.5" customHeight="1">
      <c r="A101" s="2"/>
    </row>
    <row r="102" ht="13.5" customHeight="1">
      <c r="A102" s="2"/>
    </row>
    <row r="103" ht="13.5" customHeight="1">
      <c r="A103" s="2"/>
    </row>
    <row r="104" ht="13.5" customHeight="1">
      <c r="A104" s="2"/>
    </row>
    <row r="105" ht="13.5" customHeight="1">
      <c r="A105" s="2"/>
    </row>
    <row r="106" ht="13.5" customHeight="1">
      <c r="A106" s="2"/>
    </row>
  </sheetData>
  <sheetProtection/>
  <autoFilter ref="A2:AU2"/>
  <mergeCells count="1">
    <mergeCell ref="A1:N1"/>
  </mergeCells>
  <conditionalFormatting sqref="J24:J26">
    <cfRule type="cellIs" priority="3" dxfId="4" operator="equal" stopIfTrue="1">
      <formula>"."</formula>
    </cfRule>
  </conditionalFormatting>
  <conditionalFormatting sqref="A3:F3 B4:F7">
    <cfRule type="expression" priority="1" dxfId="0" stopIfTrue="1">
      <formula>$C3:$C55&gt;6</formula>
    </cfRule>
  </conditionalFormatting>
  <conditionalFormatting sqref="B8:B29 D8:D31 E8:E28 F8:F29 C8:C63">
    <cfRule type="expression" priority="5" dxfId="0" stopIfTrue="1">
      <formula>$C8:$C33&gt;6</formula>
    </cfRule>
  </conditionalFormatting>
  <conditionalFormatting sqref="B8:B29 D8:D31 E8:E28 F8:F29 C8:C63">
    <cfRule type="expression" priority="15" dxfId="0" stopIfTrue="1">
      <formula>$C8:$C57&gt;6</formula>
    </cfRule>
  </conditionalFormatting>
  <conditionalFormatting sqref="B3:F7">
    <cfRule type="expression" priority="17" dxfId="0" stopIfTrue="1">
      <formula>$C3:$C31&gt;6</formula>
    </cfRule>
  </conditionalFormatting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61" r:id="rId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dcterms:created xsi:type="dcterms:W3CDTF">2011-12-15T20:38:29Z</dcterms:created>
  <dcterms:modified xsi:type="dcterms:W3CDTF">2017-11-29T14:25:32Z</dcterms:modified>
  <cp:category/>
  <cp:version/>
  <cp:contentType/>
  <cp:contentStatus/>
</cp:coreProperties>
</file>